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8385" yWindow="-195" windowWidth="11730" windowHeight="12525"/>
  </bookViews>
  <sheets>
    <sheet name="Лист1" sheetId="1" r:id="rId1"/>
    <sheet name="Лист2" sheetId="2" r:id="rId2"/>
    <sheet name="Лист3" sheetId="3" r:id="rId3"/>
  </sheets>
  <externalReferences>
    <externalReference r:id="rId4"/>
  </externalReferences>
  <definedNames>
    <definedName name="Z_1E655B49_BA94_4DF5_A5B3_33E7B13B0622_.wvu.Cols" localSheetId="0" hidden="1">Лист1!$A:$A</definedName>
    <definedName name="Z_1E655B49_BA94_4DF5_A5B3_33E7B13B0622_.wvu.PrintArea" localSheetId="0" hidden="1">Лист1!$B$2:$W$21</definedName>
    <definedName name="Z_1E655B49_BA94_4DF5_A5B3_33E7B13B0622_.wvu.PrintTitles" localSheetId="0" hidden="1">Лист1!$7:$10</definedName>
    <definedName name="Z_53DA576B_CA3B_4EFD_A026_3F3CD396C206_.wvu.Cols" localSheetId="0" hidden="1">Лист1!$A:$A</definedName>
    <definedName name="Z_53DA576B_CA3B_4EFD_A026_3F3CD396C206_.wvu.PrintArea" localSheetId="0" hidden="1">Лист1!$B$2:$W$21</definedName>
    <definedName name="Z_53DA576B_CA3B_4EFD_A026_3F3CD396C206_.wvu.PrintTitles" localSheetId="0" hidden="1">Лист1!$7:$10</definedName>
    <definedName name="Z_544892C8_1B8B_419F_802A_07BB192DF11B_.wvu.Cols" localSheetId="0" hidden="1">Лист1!$A:$A</definedName>
    <definedName name="Z_544892C8_1B8B_419F_802A_07BB192DF11B_.wvu.PrintArea" localSheetId="0" hidden="1">Лист1!$B$1:$W$21</definedName>
    <definedName name="Z_544892C8_1B8B_419F_802A_07BB192DF11B_.wvu.PrintTitles" localSheetId="0" hidden="1">Лист1!$7:$10</definedName>
    <definedName name="Z_59A65E8B_9CB4_419F_A158_85CB150AEC56_.wvu.Cols" localSheetId="0" hidden="1">Лист1!$A:$A</definedName>
    <definedName name="Z_59A65E8B_9CB4_419F_A158_85CB150AEC56_.wvu.PrintArea" localSheetId="0" hidden="1">Лист1!$B$1:$W$21</definedName>
    <definedName name="Z_59A65E8B_9CB4_419F_A158_85CB150AEC56_.wvu.PrintTitles" localSheetId="0" hidden="1">Лист1!$7:$10</definedName>
    <definedName name="Z_88E403CA_6093_4821_955A_4DD50D209BAA_.wvu.Cols" localSheetId="0" hidden="1">Лист1!$A:$A</definedName>
    <definedName name="Z_88E403CA_6093_4821_955A_4DD50D209BAA_.wvu.PrintArea" localSheetId="0" hidden="1">Лист1!$B$1:$W$21</definedName>
    <definedName name="Z_88E403CA_6093_4821_955A_4DD50D209BAA_.wvu.PrintTitles" localSheetId="0" hidden="1">Лист1!$7:$10</definedName>
    <definedName name="Z_E8D2FF36_EFB3_49E7_B4CD_68315E4DF935_.wvu.Cols" localSheetId="0" hidden="1">Лист1!$A:$A</definedName>
    <definedName name="Z_E8D2FF36_EFB3_49E7_B4CD_68315E4DF935_.wvu.PrintArea" localSheetId="0" hidden="1">Лист1!$B$1:$W$21</definedName>
    <definedName name="Z_E8D2FF36_EFB3_49E7_B4CD_68315E4DF935_.wvu.PrintTitles" localSheetId="0" hidden="1">Лист1!$7:$10</definedName>
    <definedName name="Z_F374D4CC_1BB5_438F_9BAD_6598B95FB0D7_.wvu.Cols" localSheetId="0" hidden="1">Лист1!$A:$A</definedName>
    <definedName name="Z_F374D4CC_1BB5_438F_9BAD_6598B95FB0D7_.wvu.PrintArea" localSheetId="0" hidden="1">Лист1!$B$1:$W$21</definedName>
    <definedName name="Z_F374D4CC_1BB5_438F_9BAD_6598B95FB0D7_.wvu.PrintTitles" localSheetId="0" hidden="1">Лист1!$7:$10</definedName>
    <definedName name="_xlnm.Print_Titles" localSheetId="0">Лист1!$7:$10</definedName>
    <definedName name="_xlnm.Print_Area" localSheetId="0">Лист1!$B$2:$W$21</definedName>
  </definedNames>
  <calcPr calcId="124519"/>
  <customWorkbookViews>
    <customWorkbookView name="Николай Дементьев - Личное представление" guid="{53DA576B-CA3B-4EFD-A026-3F3CD396C206}" mergeInterval="0" personalView="1" maximized="1" xWindow="-8" yWindow="-8" windowWidth="1382" windowHeight="744" activeSheetId="1"/>
    <customWorkbookView name="Заместитель - Личное представление" guid="{59A65E8B-9CB4-419F-A158-85CB150AEC56}" mergeInterval="0" personalView="1" xWindow="12" yWindow="38" windowWidth="1903" windowHeight="801" activeSheetId="1"/>
    <customWorkbookView name="Конс2 - Личное представление" guid="{E8D2FF36-EFB3-49E7-B4CD-68315E4DF935}" mergeInterval="0" personalView="1" maximized="1" xWindow="1" yWindow="1" windowWidth="1920" windowHeight="808" activeSheetId="1" showComments="commIndAndComment"/>
    <customWorkbookView name="Аудитор1 - Личное представление" guid="{544892C8-1B8B-419F-802A-07BB192DF11B}" mergeInterval="0" personalView="1" maximized="1" xWindow="1" yWindow="1" windowWidth="1916" windowHeight="808" activeSheetId="1"/>
    <customWorkbookView name="Аудитор-3 - Личное представление" guid="{88E403CA-6093-4821-955A-4DD50D209BAA}" mergeInterval="0" personalView="1" maximized="1" xWindow="1" yWindow="1" windowWidth="1916" windowHeight="808" activeSheetId="1"/>
    <customWorkbookView name="админ - Личное представление" guid="{1E655B49-BA94-4DF5-A5B3-33E7B13B0622}" mergeInterval="0" personalView="1" maximized="1" xWindow="1" yWindow="1" windowWidth="1920" windowHeight="808" activeSheetId="1"/>
    <customWorkbookView name="User - Личное представление" guid="{F374D4CC-1BB5-438F-9BAD-6598B95FB0D7}" mergeInterval="0" personalView="1" maximized="1" xWindow="1" yWindow="1" windowWidth="1880" windowHeight="767" activeSheetId="1"/>
  </customWorkbookViews>
</workbook>
</file>

<file path=xl/calcChain.xml><?xml version="1.0" encoding="utf-8"?>
<calcChain xmlns="http://schemas.openxmlformats.org/spreadsheetml/2006/main">
  <c r="R13" i="1"/>
  <c r="R18" s="1"/>
  <c r="W17"/>
  <c r="L17"/>
  <c r="G16"/>
  <c r="J12" l="1"/>
  <c r="W14"/>
  <c r="G13" l="1"/>
  <c r="G18" s="1"/>
  <c r="J13"/>
  <c r="J14"/>
  <c r="J16"/>
  <c r="J17"/>
  <c r="J11"/>
  <c r="N18" l="1"/>
  <c r="P18"/>
  <c r="V19"/>
  <c r="I18" l="1"/>
  <c r="I19" s="1"/>
  <c r="U18"/>
  <c r="S18"/>
  <c r="Q18"/>
  <c r="O18"/>
  <c r="O19" s="1"/>
  <c r="L18"/>
  <c r="K18"/>
  <c r="K19" s="1"/>
  <c r="H18"/>
  <c r="G19" l="1"/>
  <c r="T18"/>
  <c r="J18"/>
  <c r="W18" l="1"/>
  <c r="T19" l="1"/>
  <c r="U19" l="1"/>
  <c r="L19" l="1"/>
  <c r="Q19"/>
  <c r="R19"/>
  <c r="S19"/>
  <c r="J19" l="1"/>
</calcChain>
</file>

<file path=xl/sharedStrings.xml><?xml version="1.0" encoding="utf-8"?>
<sst xmlns="http://schemas.openxmlformats.org/spreadsheetml/2006/main" count="115" uniqueCount="60">
  <si>
    <t xml:space="preserve"> </t>
  </si>
  <si>
    <t>СВЕДЕНИЯ</t>
  </si>
  <si>
    <t xml:space="preserve">                                                                                 </t>
  </si>
  <si>
    <t>Номер и дата поручения</t>
  </si>
  <si>
    <t>№ п/п</t>
  </si>
  <si>
    <t>Наименование мероприятия</t>
  </si>
  <si>
    <t>Объект проверки</t>
  </si>
  <si>
    <t>Сроки проведения проверки</t>
  </si>
  <si>
    <t>Проверяемый период</t>
  </si>
  <si>
    <t>Объем бюджетных средств охваченных проверками,   тыс. руб.</t>
  </si>
  <si>
    <t>Объем средств ФСС, ФОМС, предприним. деят-ти охваченных проверками,    тыс. руб.</t>
  </si>
  <si>
    <t>Проведено проверок</t>
  </si>
  <si>
    <t xml:space="preserve">Выявлено финансовых нарушений                                                      </t>
  </si>
  <si>
    <t>Предложено к восстановлению, устранению,           тыс. руб.</t>
  </si>
  <si>
    <t>Устранено финансовых нарушений</t>
  </si>
  <si>
    <t>ВСЕГО,                                                                          тыс. руб.</t>
  </si>
  <si>
    <t>нецелевое использование                                                                   бюджетных средств,                                                       тыс. руб.</t>
  </si>
  <si>
    <t>неэффективное использование мат.ресурсов и денежных средств,                                                          тыс. руб.</t>
  </si>
  <si>
    <t>недостача денежных средств,                                                              тыс. руб.</t>
  </si>
  <si>
    <t>недостача материальных ресурсов,                                   тыс. руб.</t>
  </si>
  <si>
    <t>неправомерное расходование средств,   неправомерно                                                 полученный доход                                                  тыс. руб.</t>
  </si>
  <si>
    <t>другие финансовые нарушения</t>
  </si>
  <si>
    <t>ВСЕГО,            тыс. руб.</t>
  </si>
  <si>
    <t>в том числе</t>
  </si>
  <si>
    <t>Процент устранения от суммы предложенной к восстановлению, устранению</t>
  </si>
  <si>
    <t>всего,                                              тыс. руб.</t>
  </si>
  <si>
    <t xml:space="preserve"> в т. ч. по бухгалтерскому учету,                                                   тыс. руб.</t>
  </si>
  <si>
    <t>восстановлено в доход городского бюджета</t>
  </si>
  <si>
    <t>Итого:</t>
  </si>
  <si>
    <t>недопоступление платежей в бюджет,                                                       тыс. рублей</t>
  </si>
  <si>
    <t>к отчету контрольно-счетной палаты  г. Благовещенска по контрольным мероприятиям</t>
  </si>
  <si>
    <t>излишки материальных ценностей  и денежных средств,                                      тыс. руб.</t>
  </si>
  <si>
    <t xml:space="preserve"> за 2013 год</t>
  </si>
  <si>
    <t>Оценка законности предоставления муниципальных гарантий и поручительств, обеспечение исполнения обязательств другими способами по сделкам, совершаемым юридическими лицами и индивидуальными предпринимателями за счет средств городского бюджета и имущества, находящегося в собственности муниципального образования за 2010-2012 годы.</t>
  </si>
  <si>
    <t>25.01.2013-14.03.2013</t>
  </si>
  <si>
    <t>2010-2012 гг.</t>
  </si>
  <si>
    <t>МУ "ГУКС"</t>
  </si>
  <si>
    <t>2007-2012 и истекший период 2013 года</t>
  </si>
  <si>
    <t>06.05.2013-19.06.2013</t>
  </si>
  <si>
    <t>Администрация города Благовещенска; Финансовое управление администрации города Благовещенска; Комитет по управлению имуществом администрации города Благовещенска</t>
  </si>
  <si>
    <t>21.01.2013 - 07.03.2013</t>
  </si>
  <si>
    <t>2013 год</t>
  </si>
  <si>
    <t>Проверка целевого и эффективного расходования средств городского бюджета, выделенных на реализацию долгосрочной целевой программы «Энергосбережение и повышение энергетической эффективности в городе Благовещенске на 2010-2014 годы» за период 2010-2012 годы и истекший период 2013 года</t>
  </si>
  <si>
    <t>25.07.13 - 04.09.13; 20.09.13-25.10.13; 25.09.13 - 05.11.13</t>
  </si>
  <si>
    <t>2010-2012 и истекший период 2013 года</t>
  </si>
  <si>
    <t>23.01.2013-22.03.2013</t>
  </si>
  <si>
    <t>Проверка обоснованности формирования расходов на оплату труда муниципальных служащих муниципального образования города Благовещенска на 2013 год</t>
  </si>
  <si>
    <t xml:space="preserve">Администрация города Благовещенска; Управление ЖКХ администрации города Благовещенска, Управление культуры администрации города Благовещенска и его 9 подведомственных учреждений*, МУК «Управление по делам гражданской обороны и чрезвычайным ситуациям города Благовещенска» </t>
  </si>
  <si>
    <t>2012 год</t>
  </si>
  <si>
    <t>Проверка целевого и эффективного использования муниципального имущества и бюджетных средств</t>
  </si>
  <si>
    <t>Муниципальное казенное предприятие «Дорожно-эксплуатационное управление»</t>
  </si>
  <si>
    <t>16.0913-05.11.13</t>
  </si>
  <si>
    <t>Приложение № 2</t>
  </si>
  <si>
    <t xml:space="preserve"> Учреждения подведомственные управлению культуры администрации города Благовещенска - муниципальное образовательное учреждение дополнительного образования детей «Центральная детская школа искусств», муниципальное образовательное учреждение дополнительного образования детей «Школа искусств села Белогорье», муниципальное образовательное учреждение дополнительного образования детей «Музыкальная школа», муниципальное образовательное учреждение дополнительного образования детей «Художественная школа», муниципальное бюджетное учреждение культуры «Городской дом культуры», муниципальное учреждение культуры города Благовещенска «Дом культуры села Белогорье», муниципальное учреждение культуры города Благовещенска «Дом культуры села Плодопитомник», муниципальное автономное учреждение культуры «Общественно-культурный центр», муниципальное учреждение культуры города Благовещенска «Муниципальная информационная библиотечная система».</t>
  </si>
  <si>
    <r>
      <t>Проверка отдельных вопросов соблюдения бюджетного и иного законодательства при производстве строительных работ на объекте «Реконструкция очистных сооружений Северного жилого района г. Благовещенск, Амурская область»  за  2007-2012 год и истекший период 2013 года (с привлечением специалистов</t>
    </r>
    <r>
      <rPr>
        <sz val="20"/>
        <color rgb="FF000000"/>
        <rFont val="Times New Roman"/>
        <family val="1"/>
        <charset val="204"/>
      </rPr>
      <t xml:space="preserve"> строителей</t>
    </r>
    <r>
      <rPr>
        <sz val="20"/>
        <color theme="1"/>
        <rFont val="Times New Roman"/>
        <family val="1"/>
        <charset val="204"/>
      </rPr>
      <t>).</t>
    </r>
  </si>
  <si>
    <r>
      <t>Проверка бюджетного и иного законодательства при расходовании бюджетных средств на объект «Реконструкция водозабора Северного жилого района г. Благовещенск, Амурская область»  за  2007-2012 годы и истекший период 2013 года (с привлечением специалистов</t>
    </r>
    <r>
      <rPr>
        <sz val="20"/>
        <color rgb="FF000000"/>
        <rFont val="Times New Roman"/>
        <family val="1"/>
        <charset val="204"/>
      </rPr>
      <t xml:space="preserve"> строителей</t>
    </r>
    <r>
      <rPr>
        <sz val="20"/>
        <color theme="1"/>
        <rFont val="Times New Roman"/>
        <family val="1"/>
        <charset val="204"/>
      </rPr>
      <t>).</t>
    </r>
  </si>
  <si>
    <t xml:space="preserve">Администрация города Благовещенска, Финансовое управление администрации города Благовещенска, Управление ЖКХ администрации города Благовещенска, Управление образования администрации города Благовещенска, Управление культуры администрации города Благовещенска, </t>
  </si>
  <si>
    <t>Управление здравоохранения администрации города Благовещенска, Комитет по управлению имуществом муниципального образования города Благовещенска, Благовещенская городская Дума, КСП города Благовещенска</t>
  </si>
  <si>
    <t xml:space="preserve"> -</t>
  </si>
  <si>
    <t xml:space="preserve">Примечание *: </t>
  </si>
</sst>
</file>

<file path=xl/styles.xml><?xml version="1.0" encoding="utf-8"?>
<styleSheet xmlns="http://schemas.openxmlformats.org/spreadsheetml/2006/main">
  <numFmts count="3">
    <numFmt numFmtId="164" formatCode="#,##0.0"/>
    <numFmt numFmtId="165" formatCode="[$-419]d\ mmm\ yy;@"/>
    <numFmt numFmtId="166" formatCode="0.0"/>
  </numFmts>
  <fonts count="21">
    <font>
      <sz val="11"/>
      <color theme="1"/>
      <name val="Calibri"/>
      <family val="2"/>
      <charset val="204"/>
      <scheme val="minor"/>
    </font>
    <font>
      <sz val="10"/>
      <name val="Times New Roman"/>
      <family val="1"/>
      <charset val="204"/>
    </font>
    <font>
      <sz val="20"/>
      <name val="Times New Roman"/>
      <family val="1"/>
      <charset val="204"/>
    </font>
    <font>
      <sz val="16"/>
      <name val="Times New Roman"/>
      <family val="1"/>
      <charset val="204"/>
    </font>
    <font>
      <b/>
      <sz val="20"/>
      <name val="Times New Roman"/>
      <family val="1"/>
      <charset val="204"/>
    </font>
    <font>
      <sz val="14"/>
      <name val="Times New Roman"/>
      <family val="1"/>
      <charset val="204"/>
    </font>
    <font>
      <b/>
      <sz val="14"/>
      <name val="Times New Roman"/>
      <family val="1"/>
      <charset val="204"/>
    </font>
    <font>
      <b/>
      <sz val="10"/>
      <name val="Times New Roman"/>
      <family val="1"/>
      <charset val="204"/>
    </font>
    <font>
      <sz val="12"/>
      <color rgb="FF000000"/>
      <name val="Times New Roman"/>
      <family val="1"/>
      <charset val="204"/>
    </font>
    <font>
      <sz val="10"/>
      <name val="Times New Roman Cyr"/>
      <family val="1"/>
      <charset val="204"/>
    </font>
    <font>
      <sz val="10"/>
      <color rgb="FFFF0000"/>
      <name val="Times New Roman"/>
      <family val="1"/>
      <charset val="204"/>
    </font>
    <font>
      <b/>
      <sz val="18"/>
      <name val="Times New Roman"/>
      <family val="1"/>
      <charset val="204"/>
    </font>
    <font>
      <sz val="10"/>
      <color theme="0"/>
      <name val="Times New Roman"/>
      <family val="1"/>
      <charset val="204"/>
    </font>
    <font>
      <b/>
      <sz val="10"/>
      <color theme="0"/>
      <name val="Times New Roman"/>
      <family val="1"/>
      <charset val="204"/>
    </font>
    <font>
      <sz val="18"/>
      <name val="Times New Roman"/>
      <family val="1"/>
      <charset val="204"/>
    </font>
    <font>
      <sz val="18"/>
      <name val="Arial Cyr"/>
      <charset val="204"/>
    </font>
    <font>
      <sz val="18"/>
      <color rgb="FF000000"/>
      <name val="Times New Roman"/>
      <family val="1"/>
      <charset val="204"/>
    </font>
    <font>
      <sz val="20"/>
      <name val="Times New Roman Cyr"/>
      <family val="1"/>
      <charset val="204"/>
    </font>
    <font>
      <sz val="20"/>
      <color rgb="FF000000"/>
      <name val="Times New Roman"/>
      <family val="1"/>
      <charset val="204"/>
    </font>
    <font>
      <sz val="20"/>
      <color theme="1"/>
      <name val="Times New Roman"/>
      <family val="1"/>
      <charset val="204"/>
    </font>
    <font>
      <sz val="24"/>
      <name val="Times New Roman"/>
      <family val="1"/>
      <charset val="204"/>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17">
    <xf numFmtId="0" fontId="0" fillId="0" borderId="0" xfId="0"/>
    <xf numFmtId="0" fontId="1" fillId="0" borderId="0" xfId="0" applyFont="1" applyAlignment="1">
      <alignment horizontal="center" vertical="center" wrapText="1"/>
    </xf>
    <xf numFmtId="0" fontId="1" fillId="0" borderId="0" xfId="0" applyFont="1" applyAlignment="1">
      <alignment horizontal="left" vertical="center" wrapText="1"/>
    </xf>
    <xf numFmtId="164" fontId="1" fillId="0" borderId="0" xfId="0" applyNumberFormat="1" applyFont="1" applyAlignment="1">
      <alignment horizontal="center" vertical="center"/>
    </xf>
    <xf numFmtId="164" fontId="1" fillId="0" borderId="0" xfId="0" applyNumberFormat="1" applyFont="1" applyBorder="1" applyAlignment="1">
      <alignment horizontal="center" vertical="center"/>
    </xf>
    <xf numFmtId="0" fontId="1" fillId="0" borderId="0" xfId="0" applyFont="1"/>
    <xf numFmtId="0" fontId="1" fillId="0" borderId="0" xfId="0" applyFont="1" applyBorder="1" applyAlignment="1">
      <alignment horizontal="right"/>
    </xf>
    <xf numFmtId="0" fontId="5" fillId="0" borderId="0" xfId="0" applyFont="1" applyAlignment="1">
      <alignment vertical="center"/>
    </xf>
    <xf numFmtId="164" fontId="6" fillId="0" borderId="3" xfId="0" applyNumberFormat="1" applyFont="1" applyBorder="1" applyAlignment="1">
      <alignment horizontal="center" vertical="center"/>
    </xf>
    <xf numFmtId="0" fontId="6" fillId="0" borderId="0" xfId="0" applyFont="1" applyAlignment="1">
      <alignment vertical="center"/>
    </xf>
    <xf numFmtId="16" fontId="1" fillId="0" borderId="0" xfId="0" applyNumberFormat="1" applyFont="1"/>
    <xf numFmtId="0" fontId="8" fillId="0" borderId="0" xfId="0" applyFont="1" applyAlignment="1">
      <alignment horizontal="justify"/>
    </xf>
    <xf numFmtId="164" fontId="1" fillId="0" borderId="0" xfId="0" applyNumberFormat="1" applyFont="1" applyAlignment="1">
      <alignment horizontal="center" vertical="center" wrapText="1"/>
    </xf>
    <xf numFmtId="0" fontId="9" fillId="0" borderId="0" xfId="0" applyFont="1" applyBorder="1" applyAlignment="1">
      <alignment horizontal="left" vertical="center" wrapText="1"/>
    </xf>
    <xf numFmtId="164" fontId="10" fillId="0" borderId="0" xfId="0" applyNumberFormat="1" applyFont="1" applyBorder="1" applyAlignment="1">
      <alignment horizontal="center" vertical="center"/>
    </xf>
    <xf numFmtId="0" fontId="1" fillId="0" borderId="0" xfId="0" applyFont="1" applyAlignment="1">
      <alignment horizontal="center"/>
    </xf>
    <xf numFmtId="0" fontId="7" fillId="0" borderId="0" xfId="0" applyFont="1" applyAlignment="1">
      <alignment horizontal="center" vertical="center" wrapText="1"/>
    </xf>
    <xf numFmtId="0" fontId="12" fillId="0" borderId="0" xfId="0" applyFont="1" applyAlignment="1">
      <alignment horizontal="center"/>
    </xf>
    <xf numFmtId="0" fontId="12" fillId="0" borderId="0" xfId="0" applyFont="1" applyAlignment="1">
      <alignment horizontal="center" vertical="center" wrapText="1"/>
    </xf>
    <xf numFmtId="0" fontId="13" fillId="0" borderId="0" xfId="0" applyFont="1" applyAlignment="1">
      <alignment horizontal="center"/>
    </xf>
    <xf numFmtId="0" fontId="12" fillId="0" borderId="0" xfId="0" applyFont="1" applyAlignment="1">
      <alignment horizontal="left" vertical="center" wrapText="1"/>
    </xf>
    <xf numFmtId="164" fontId="12" fillId="0" borderId="0" xfId="0" applyNumberFormat="1" applyFont="1" applyAlignment="1">
      <alignment horizontal="center" vertical="center"/>
    </xf>
    <xf numFmtId="164" fontId="12" fillId="0" borderId="0" xfId="0" applyNumberFormat="1" applyFont="1" applyBorder="1" applyAlignment="1">
      <alignment horizontal="center" vertical="center"/>
    </xf>
    <xf numFmtId="0" fontId="12" fillId="0" borderId="0" xfId="0" applyFont="1"/>
    <xf numFmtId="0" fontId="12" fillId="3" borderId="0" xfId="0" applyFont="1" applyFill="1"/>
    <xf numFmtId="16" fontId="12" fillId="0" borderId="0" xfId="0" applyNumberFormat="1" applyFont="1"/>
    <xf numFmtId="3" fontId="5" fillId="2" borderId="3" xfId="0" applyNumberFormat="1" applyFont="1" applyFill="1" applyBorder="1" applyAlignment="1">
      <alignment horizontal="center" vertical="center" wrapText="1"/>
    </xf>
    <xf numFmtId="0" fontId="3" fillId="3" borderId="3" xfId="0" applyFont="1" applyFill="1" applyBorder="1" applyAlignment="1">
      <alignment horizontal="center" vertical="center" wrapText="1"/>
    </xf>
    <xf numFmtId="3" fontId="3" fillId="2" borderId="3" xfId="0" applyNumberFormat="1" applyFont="1" applyFill="1" applyBorder="1" applyAlignment="1">
      <alignment horizontal="center" vertical="center" wrapText="1"/>
    </xf>
    <xf numFmtId="3" fontId="14" fillId="2" borderId="3" xfId="0" applyNumberFormat="1" applyFont="1" applyFill="1" applyBorder="1" applyAlignment="1">
      <alignment horizontal="center" vertical="center" wrapText="1"/>
    </xf>
    <xf numFmtId="164" fontId="14" fillId="3" borderId="3" xfId="0" applyNumberFormat="1" applyFont="1" applyFill="1" applyBorder="1" applyAlignment="1">
      <alignment horizontal="center" vertical="center" wrapText="1"/>
    </xf>
    <xf numFmtId="164" fontId="14" fillId="2" borderId="3" xfId="0" applyNumberFormat="1" applyFont="1" applyFill="1" applyBorder="1" applyAlignment="1">
      <alignment horizontal="center" vertical="center" wrapText="1"/>
    </xf>
    <xf numFmtId="166" fontId="14" fillId="3" borderId="3" xfId="0" applyNumberFormat="1" applyFont="1" applyFill="1" applyBorder="1" applyAlignment="1">
      <alignment horizontal="center" vertical="center"/>
    </xf>
    <xf numFmtId="3" fontId="14" fillId="3" borderId="3" xfId="0"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49" fontId="3" fillId="2" borderId="3" xfId="0" applyNumberFormat="1" applyFont="1" applyFill="1" applyBorder="1" applyAlignment="1">
      <alignment horizontal="center" vertical="center" wrapText="1"/>
    </xf>
    <xf numFmtId="49" fontId="3" fillId="3" borderId="3" xfId="0" applyNumberFormat="1" applyFont="1" applyFill="1" applyBorder="1" applyAlignment="1">
      <alignment horizontal="center" vertical="center" wrapText="1"/>
    </xf>
    <xf numFmtId="4" fontId="3" fillId="3" borderId="3" xfId="0" applyNumberFormat="1" applyFont="1" applyFill="1" applyBorder="1" applyAlignment="1">
      <alignment horizontal="center" vertical="center" wrapText="1"/>
    </xf>
    <xf numFmtId="0" fontId="14" fillId="0" borderId="0" xfId="0" applyFont="1"/>
    <xf numFmtId="0" fontId="14" fillId="0" borderId="3" xfId="0" applyFont="1" applyBorder="1" applyAlignment="1">
      <alignment horizontal="center" vertical="center" textRotation="90" wrapText="1"/>
    </xf>
    <xf numFmtId="164" fontId="14" fillId="0" borderId="3" xfId="0" applyNumberFormat="1" applyFont="1" applyBorder="1" applyAlignment="1">
      <alignment horizontal="center" vertical="center" textRotation="90" wrapText="1"/>
    </xf>
    <xf numFmtId="0" fontId="14" fillId="0" borderId="3" xfId="0" applyFont="1" applyBorder="1" applyAlignment="1">
      <alignment horizontal="center" vertical="center" wrapText="1"/>
    </xf>
    <xf numFmtId="0" fontId="14" fillId="2" borderId="3" xfId="0" applyFont="1" applyFill="1" applyBorder="1" applyAlignment="1">
      <alignment horizontal="center" vertical="center" textRotation="90" wrapText="1"/>
    </xf>
    <xf numFmtId="0" fontId="16" fillId="0" borderId="0" xfId="0" applyFont="1" applyAlignment="1">
      <alignment horizontal="justify"/>
    </xf>
    <xf numFmtId="0" fontId="14" fillId="0" borderId="0" xfId="0" applyFont="1" applyAlignment="1">
      <alignment horizontal="center"/>
    </xf>
    <xf numFmtId="0" fontId="14" fillId="2" borderId="3" xfId="0" applyFont="1" applyFill="1" applyBorder="1" applyAlignment="1">
      <alignment horizontal="center" vertical="center" wrapText="1"/>
    </xf>
    <xf numFmtId="0" fontId="14" fillId="2" borderId="3" xfId="0" applyNumberFormat="1" applyFont="1" applyFill="1" applyBorder="1" applyAlignment="1">
      <alignment horizontal="center" vertical="center" wrapText="1"/>
    </xf>
    <xf numFmtId="0" fontId="14" fillId="0" borderId="3" xfId="0" applyNumberFormat="1" applyFont="1" applyBorder="1" applyAlignment="1">
      <alignment horizontal="center" vertical="center" wrapText="1"/>
    </xf>
    <xf numFmtId="0" fontId="19" fillId="0" borderId="3" xfId="0" applyFont="1" applyBorder="1" applyAlignment="1">
      <alignment horizontal="justify" vertical="center"/>
    </xf>
    <xf numFmtId="0" fontId="19" fillId="3" borderId="3" xfId="0" applyFont="1" applyFill="1" applyBorder="1" applyAlignment="1">
      <alignment horizontal="justify" vertical="center"/>
    </xf>
    <xf numFmtId="0" fontId="2"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3" xfId="0" applyFont="1" applyFill="1" applyBorder="1" applyAlignment="1">
      <alignment horizontal="left" vertical="center" wrapText="1"/>
    </xf>
    <xf numFmtId="49" fontId="14" fillId="2" borderId="3" xfId="0" applyNumberFormat="1" applyFont="1" applyFill="1" applyBorder="1" applyAlignment="1">
      <alignment horizontal="center" vertical="center" wrapText="1"/>
    </xf>
    <xf numFmtId="4" fontId="14" fillId="2" borderId="3" xfId="0" applyNumberFormat="1" applyFont="1" applyFill="1" applyBorder="1" applyAlignment="1">
      <alignment horizontal="center" vertical="center" wrapText="1"/>
    </xf>
    <xf numFmtId="164" fontId="4" fillId="0" borderId="3" xfId="0" applyNumberFormat="1" applyFont="1" applyBorder="1" applyAlignment="1">
      <alignment horizontal="center" vertical="center"/>
    </xf>
    <xf numFmtId="3" fontId="4" fillId="0" borderId="3" xfId="0" applyNumberFormat="1" applyFont="1" applyBorder="1" applyAlignment="1">
      <alignment horizontal="center" vertical="center"/>
    </xf>
    <xf numFmtId="0" fontId="2" fillId="3" borderId="3" xfId="0" applyFont="1" applyFill="1" applyBorder="1" applyAlignment="1">
      <alignment horizontal="justify" vertical="center" wrapText="1"/>
    </xf>
    <xf numFmtId="0" fontId="2" fillId="0" borderId="3" xfId="0" applyFont="1" applyBorder="1" applyAlignment="1">
      <alignment horizontal="justify" vertical="center" wrapText="1"/>
    </xf>
    <xf numFmtId="0" fontId="19" fillId="0" borderId="3" xfId="0" applyFont="1" applyBorder="1" applyAlignment="1">
      <alignment horizontal="justify" vertical="center" wrapText="1"/>
    </xf>
    <xf numFmtId="0" fontId="19" fillId="0" borderId="9" xfId="0" applyFont="1" applyBorder="1" applyAlignment="1">
      <alignment horizontal="justify" vertical="top" wrapText="1"/>
    </xf>
    <xf numFmtId="0" fontId="19" fillId="0" borderId="4" xfId="0" applyFont="1" applyBorder="1" applyAlignment="1">
      <alignment horizontal="justify" wrapText="1"/>
    </xf>
    <xf numFmtId="0" fontId="14" fillId="2" borderId="4" xfId="0" applyFont="1" applyFill="1" applyBorder="1" applyAlignment="1">
      <alignment horizontal="center" vertical="center" wrapText="1"/>
    </xf>
    <xf numFmtId="0" fontId="14" fillId="2" borderId="9" xfId="0" applyFont="1" applyFill="1" applyBorder="1" applyAlignment="1">
      <alignment horizontal="center" vertical="center" wrapText="1"/>
    </xf>
    <xf numFmtId="2" fontId="11" fillId="2" borderId="4" xfId="0" applyNumberFormat="1" applyFont="1" applyFill="1" applyBorder="1" applyAlignment="1">
      <alignment horizontal="center" vertical="center" wrapText="1"/>
    </xf>
    <xf numFmtId="2" fontId="11" fillId="2" borderId="9" xfId="0" applyNumberFormat="1" applyFont="1" applyFill="1" applyBorder="1" applyAlignment="1">
      <alignment horizontal="center" vertical="center" wrapText="1"/>
    </xf>
    <xf numFmtId="166" fontId="14" fillId="3" borderId="4" xfId="0" applyNumberFormat="1" applyFont="1" applyFill="1" applyBorder="1" applyAlignment="1">
      <alignment horizontal="center" vertical="center"/>
    </xf>
    <xf numFmtId="166" fontId="14" fillId="3" borderId="9" xfId="0" applyNumberFormat="1" applyFont="1" applyFill="1" applyBorder="1" applyAlignment="1">
      <alignment horizontal="center" vertical="center"/>
    </xf>
    <xf numFmtId="164" fontId="14" fillId="2" borderId="4" xfId="0" applyNumberFormat="1" applyFont="1" applyFill="1" applyBorder="1" applyAlignment="1">
      <alignment horizontal="center" vertical="center" wrapText="1"/>
    </xf>
    <xf numFmtId="164" fontId="14" fillId="2" borderId="9" xfId="0" applyNumberFormat="1" applyFont="1" applyFill="1" applyBorder="1" applyAlignment="1">
      <alignment horizontal="center" vertical="center" wrapText="1"/>
    </xf>
    <xf numFmtId="164" fontId="14" fillId="0" borderId="3" xfId="0" applyNumberFormat="1" applyFont="1" applyBorder="1" applyAlignment="1">
      <alignment horizontal="center" vertical="center" wrapText="1"/>
    </xf>
    <xf numFmtId="0" fontId="11" fillId="0" borderId="3" xfId="0" applyFont="1" applyBorder="1" applyAlignment="1">
      <alignment horizontal="center" vertical="center" wrapText="1"/>
    </xf>
    <xf numFmtId="0" fontId="14" fillId="0" borderId="4" xfId="0" applyFont="1" applyBorder="1" applyAlignment="1">
      <alignment horizontal="center" vertical="center" textRotation="90" wrapText="1"/>
    </xf>
    <xf numFmtId="0" fontId="14" fillId="0" borderId="9" xfId="0" applyFont="1" applyBorder="1" applyAlignment="1">
      <alignment horizontal="center" vertical="center" textRotation="90" wrapText="1"/>
    </xf>
    <xf numFmtId="0" fontId="4" fillId="0" borderId="3" xfId="0" applyFont="1" applyBorder="1" applyAlignment="1">
      <alignment horizontal="center" vertical="center" wrapText="1"/>
    </xf>
    <xf numFmtId="0" fontId="2" fillId="2" borderId="4" xfId="0" applyFont="1" applyFill="1" applyBorder="1" applyAlignment="1">
      <alignment horizontal="justify" vertical="center" wrapText="1"/>
    </xf>
    <xf numFmtId="0" fontId="2" fillId="2" borderId="9" xfId="0" applyFont="1" applyFill="1" applyBorder="1" applyAlignment="1">
      <alignment horizontal="justify" vertical="center" wrapText="1"/>
    </xf>
    <xf numFmtId="0" fontId="2" fillId="0" borderId="4" xfId="0" applyFont="1" applyBorder="1" applyAlignment="1">
      <alignment horizontal="center" vertical="center" wrapText="1"/>
    </xf>
    <xf numFmtId="0" fontId="2" fillId="0" borderId="9" xfId="0" applyFont="1" applyBorder="1" applyAlignment="1">
      <alignment horizontal="center" vertical="center" wrapText="1"/>
    </xf>
    <xf numFmtId="164" fontId="14" fillId="3" borderId="4" xfId="0" applyNumberFormat="1" applyFont="1" applyFill="1" applyBorder="1" applyAlignment="1">
      <alignment horizontal="center" vertical="center" wrapText="1"/>
    </xf>
    <xf numFmtId="164" fontId="14" fillId="3" borderId="9" xfId="0" applyNumberFormat="1" applyFont="1" applyFill="1" applyBorder="1" applyAlignment="1">
      <alignment horizontal="center" vertical="center" wrapText="1"/>
    </xf>
    <xf numFmtId="3" fontId="14" fillId="3" borderId="4" xfId="0" applyNumberFormat="1" applyFont="1" applyFill="1" applyBorder="1" applyAlignment="1">
      <alignment horizontal="center" vertical="center" wrapText="1"/>
    </xf>
    <xf numFmtId="3" fontId="14" fillId="3" borderId="9" xfId="0" applyNumberFormat="1" applyFont="1" applyFill="1" applyBorder="1" applyAlignment="1">
      <alignment horizontal="center" vertical="center" wrapText="1"/>
    </xf>
    <xf numFmtId="4" fontId="14" fillId="2" borderId="4" xfId="0" applyNumberFormat="1" applyFont="1" applyFill="1" applyBorder="1" applyAlignment="1">
      <alignment horizontal="center" vertical="center" wrapText="1"/>
    </xf>
    <xf numFmtId="4" fontId="14" fillId="2" borderId="9" xfId="0" applyNumberFormat="1" applyFont="1" applyFill="1" applyBorder="1" applyAlignment="1">
      <alignment horizontal="center" vertical="center" wrapText="1"/>
    </xf>
    <xf numFmtId="49" fontId="14" fillId="2" borderId="4" xfId="0" applyNumberFormat="1" applyFont="1" applyFill="1" applyBorder="1" applyAlignment="1">
      <alignment horizontal="center" vertical="center" wrapText="1"/>
    </xf>
    <xf numFmtId="49" fontId="14" fillId="2" borderId="9" xfId="0" applyNumberFormat="1" applyFont="1" applyFill="1" applyBorder="1" applyAlignment="1">
      <alignment horizontal="center" vertical="center" wrapText="1"/>
    </xf>
    <xf numFmtId="165" fontId="14" fillId="0" borderId="3" xfId="0" applyNumberFormat="1" applyFont="1" applyBorder="1" applyAlignment="1">
      <alignment horizontal="center" vertical="center" wrapText="1"/>
    </xf>
    <xf numFmtId="165" fontId="14" fillId="0" borderId="4" xfId="0" applyNumberFormat="1" applyFont="1" applyBorder="1" applyAlignment="1">
      <alignment horizontal="center" vertical="center" wrapText="1"/>
    </xf>
    <xf numFmtId="165" fontId="14" fillId="0" borderId="8" xfId="0" applyNumberFormat="1" applyFont="1" applyBorder="1" applyAlignment="1">
      <alignment horizontal="center" vertical="center" wrapText="1"/>
    </xf>
    <xf numFmtId="165" fontId="14" fillId="0" borderId="9" xfId="0" applyNumberFormat="1" applyFont="1" applyBorder="1" applyAlignment="1">
      <alignment horizontal="center" vertical="center" wrapText="1"/>
    </xf>
    <xf numFmtId="165" fontId="14" fillId="0" borderId="4" xfId="0" applyNumberFormat="1" applyFont="1" applyBorder="1" applyAlignment="1">
      <alignment horizontal="center" vertical="center" textRotation="90" wrapText="1"/>
    </xf>
    <xf numFmtId="165" fontId="14" fillId="0" borderId="8" xfId="0" applyNumberFormat="1" applyFont="1" applyBorder="1" applyAlignment="1">
      <alignment horizontal="center" vertical="center" textRotation="90" wrapText="1"/>
    </xf>
    <xf numFmtId="165" fontId="14" fillId="0" borderId="9" xfId="0" applyNumberFormat="1" applyFont="1" applyBorder="1" applyAlignment="1">
      <alignment horizontal="center" vertical="center" textRotation="90" wrapText="1"/>
    </xf>
    <xf numFmtId="0" fontId="17" fillId="0" borderId="0" xfId="0" applyFont="1" applyBorder="1" applyAlignment="1">
      <alignment horizontal="left" vertical="center" wrapText="1"/>
    </xf>
    <xf numFmtId="164" fontId="14" fillId="0" borderId="5" xfId="0" applyNumberFormat="1" applyFont="1" applyBorder="1" applyAlignment="1">
      <alignment horizontal="center" vertical="center" wrapText="1"/>
    </xf>
    <xf numFmtId="164" fontId="14" fillId="0" borderId="6" xfId="0" applyNumberFormat="1" applyFont="1" applyBorder="1" applyAlignment="1">
      <alignment horizontal="center" vertical="center" wrapText="1"/>
    </xf>
    <xf numFmtId="0" fontId="15" fillId="0" borderId="7" xfId="0" applyFont="1" applyBorder="1" applyAlignment="1">
      <alignment horizontal="center" vertical="center" wrapText="1"/>
    </xf>
    <xf numFmtId="164" fontId="14" fillId="0" borderId="4" xfId="0" applyNumberFormat="1" applyFont="1" applyBorder="1" applyAlignment="1">
      <alignment horizontal="center" vertical="center" wrapText="1"/>
    </xf>
    <xf numFmtId="164" fontId="14" fillId="0" borderId="8" xfId="0" applyNumberFormat="1" applyFont="1" applyBorder="1" applyAlignment="1">
      <alignment horizontal="center" vertical="center" wrapText="1"/>
    </xf>
    <xf numFmtId="164" fontId="14" fillId="0" borderId="9" xfId="0" applyNumberFormat="1" applyFont="1" applyBorder="1" applyAlignment="1">
      <alignment horizontal="center" vertical="center" wrapText="1"/>
    </xf>
    <xf numFmtId="0" fontId="14" fillId="0" borderId="3" xfId="0" applyFont="1" applyBorder="1" applyAlignment="1">
      <alignment horizontal="center" vertical="center" wrapText="1"/>
    </xf>
    <xf numFmtId="164" fontId="11" fillId="0" borderId="4" xfId="0" applyNumberFormat="1" applyFont="1" applyBorder="1" applyAlignment="1">
      <alignment horizontal="center" vertical="center" wrapText="1"/>
    </xf>
    <xf numFmtId="0" fontId="15" fillId="0" borderId="9" xfId="0" applyFont="1" applyBorder="1" applyAlignment="1">
      <alignment horizontal="center" vertical="center" wrapText="1"/>
    </xf>
    <xf numFmtId="164" fontId="14" fillId="0" borderId="4" xfId="0" applyNumberFormat="1" applyFont="1" applyBorder="1" applyAlignment="1">
      <alignment horizontal="center" vertical="center" textRotation="90" wrapText="1"/>
    </xf>
    <xf numFmtId="164" fontId="14" fillId="0" borderId="9" xfId="0" applyNumberFormat="1" applyFont="1" applyBorder="1" applyAlignment="1">
      <alignment horizontal="center" vertical="center" textRotation="90" wrapText="1"/>
    </xf>
    <xf numFmtId="0" fontId="14" fillId="2" borderId="3" xfId="0" applyFont="1" applyFill="1" applyBorder="1" applyAlignment="1">
      <alignment horizontal="center" vertical="center" textRotation="90" wrapText="1"/>
    </xf>
    <xf numFmtId="0" fontId="15" fillId="0" borderId="3" xfId="0" applyFont="1" applyBorder="1" applyAlignment="1">
      <alignment horizontal="center" vertical="center" wrapText="1"/>
    </xf>
    <xf numFmtId="0" fontId="14" fillId="2" borderId="4" xfId="0" applyFont="1" applyFill="1" applyBorder="1" applyAlignment="1">
      <alignment horizontal="center" vertical="center" textRotation="90" wrapText="1"/>
    </xf>
    <xf numFmtId="0" fontId="14" fillId="2" borderId="9" xfId="0" applyFont="1" applyFill="1" applyBorder="1" applyAlignment="1">
      <alignment horizontal="center" vertical="center" textRotation="90" wrapText="1"/>
    </xf>
    <xf numFmtId="0" fontId="14" fillId="0" borderId="2" xfId="0" applyFont="1" applyBorder="1" applyAlignment="1">
      <alignment horizontal="center" vertical="center" textRotation="90" wrapText="1"/>
    </xf>
    <xf numFmtId="164" fontId="4" fillId="0" borderId="0" xfId="0" applyNumberFormat="1" applyFont="1" applyAlignment="1">
      <alignment horizontal="center" vertical="center"/>
    </xf>
    <xf numFmtId="0" fontId="20" fillId="0" borderId="0" xfId="0" applyFont="1" applyAlignment="1">
      <alignment horizontal="right"/>
    </xf>
    <xf numFmtId="0" fontId="4" fillId="0" borderId="0" xfId="0" applyFont="1" applyAlignment="1">
      <alignment horizontal="center" vertical="center" wrapText="1"/>
    </xf>
    <xf numFmtId="0" fontId="4" fillId="0" borderId="0" xfId="0" applyFont="1" applyAlignment="1">
      <alignment horizontal="center"/>
    </xf>
    <xf numFmtId="164" fontId="1" fillId="0" borderId="1" xfId="0" applyNumberFormat="1" applyFont="1" applyBorder="1" applyAlignment="1">
      <alignment horizontal="right" vertical="center"/>
    </xf>
    <xf numFmtId="0" fontId="1" fillId="0" borderId="0" xfId="0" applyFont="1" applyBorder="1" applyAlignment="1">
      <alignment horizontal="right"/>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72;&#1088;&#1093;&#1080;&#1074;%202012/&#1054;&#1058;&#1063;&#1045;&#1058;%20&#1086;%20&#1088;&#1072;&#1073;&#1086;&#1090;&#1077;%20&#1050;&#1057;&#1055;/&#1054;&#1089;&#1085;&#1086;&#1074;&#1085;&#1099;&#1077;%20&#1087;&#1086;&#1082;&#1072;&#1079;&#1072;&#1090;&#1077;&#1083;&#1080;%20201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СВОД"/>
      <sheetName val="контрольн"/>
      <sheetName val="Заказ"/>
      <sheetName val="эксперт"/>
      <sheetName val="Классификатор"/>
      <sheetName val="реестр_заключений"/>
      <sheetName val="Лист1"/>
    </sheetNames>
    <sheetDataSet>
      <sheetData sheetId="0" refreshError="1"/>
      <sheetData sheetId="1">
        <row r="6">
          <cell r="C6">
            <v>22</v>
          </cell>
        </row>
        <row r="14">
          <cell r="C14">
            <v>5369116.9000000004</v>
          </cell>
        </row>
        <row r="15">
          <cell r="C15">
            <v>2532833.7999999993</v>
          </cell>
        </row>
        <row r="16">
          <cell r="C16">
            <v>14204.2</v>
          </cell>
        </row>
        <row r="17">
          <cell r="C17">
            <v>50786.400000000001</v>
          </cell>
        </row>
        <row r="18">
          <cell r="C18">
            <v>373.3</v>
          </cell>
        </row>
        <row r="21">
          <cell r="C21">
            <v>239350</v>
          </cell>
        </row>
        <row r="23">
          <cell r="C23">
            <v>304007.39999999997</v>
          </cell>
        </row>
        <row r="25">
          <cell r="C25">
            <v>1924112.5000000002</v>
          </cell>
        </row>
        <row r="26">
          <cell r="C26">
            <v>213469.69999999998</v>
          </cell>
        </row>
        <row r="32">
          <cell r="C32">
            <v>322797.60000000003</v>
          </cell>
        </row>
        <row r="33">
          <cell r="C33">
            <v>237727.80000000002</v>
          </cell>
        </row>
        <row r="34">
          <cell r="C34">
            <v>3162.6</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X30"/>
  <sheetViews>
    <sheetView tabSelected="1" topLeftCell="B1" zoomScale="50" zoomScaleNormal="50" workbookViewId="0">
      <selection activeCell="C33" sqref="C33"/>
    </sheetView>
  </sheetViews>
  <sheetFormatPr defaultRowHeight="12.75"/>
  <cols>
    <col min="1" max="1" width="20.85546875" style="15" hidden="1" customWidth="1"/>
    <col min="2" max="2" width="5" style="1" customWidth="1"/>
    <col min="3" max="3" width="74.85546875" style="2" customWidth="1"/>
    <col min="4" max="4" width="56" style="2" customWidth="1"/>
    <col min="5" max="5" width="16.85546875" style="3" customWidth="1"/>
    <col min="6" max="6" width="23.42578125" style="3" customWidth="1"/>
    <col min="7" max="7" width="19.85546875" style="3" customWidth="1"/>
    <col min="8" max="8" width="19.7109375" style="3" customWidth="1"/>
    <col min="9" max="9" width="12.85546875" style="3" customWidth="1"/>
    <col min="10" max="10" width="21.140625" style="4" customWidth="1"/>
    <col min="11" max="11" width="15.140625" style="4" customWidth="1"/>
    <col min="12" max="12" width="17" style="5" customWidth="1"/>
    <col min="13" max="13" width="11.5703125" style="5" customWidth="1"/>
    <col min="14" max="14" width="12.85546875" style="5" customWidth="1"/>
    <col min="15" max="15" width="16.85546875" style="5" customWidth="1"/>
    <col min="16" max="16" width="16.42578125" style="5" customWidth="1"/>
    <col min="17" max="17" width="22.42578125" style="5" customWidth="1"/>
    <col min="18" max="18" width="18.5703125" style="5" customWidth="1"/>
    <col min="19" max="19" width="17.5703125" style="5" customWidth="1"/>
    <col min="20" max="20" width="18.140625" style="5" customWidth="1"/>
    <col min="21" max="21" width="15.140625" style="5" customWidth="1"/>
    <col min="22" max="22" width="19.140625" style="5" customWidth="1"/>
    <col min="23" max="23" width="21.42578125" style="5" customWidth="1"/>
    <col min="24" max="24" width="13.42578125" style="5" customWidth="1"/>
    <col min="25" max="16384" width="9.140625" style="5"/>
  </cols>
  <sheetData>
    <row r="1" spans="1:23">
      <c r="G1" s="3" t="s">
        <v>0</v>
      </c>
    </row>
    <row r="2" spans="1:23" ht="34.5" customHeight="1">
      <c r="T2" s="112" t="s">
        <v>52</v>
      </c>
      <c r="U2" s="112"/>
      <c r="V2" s="112"/>
      <c r="W2" s="112"/>
    </row>
    <row r="3" spans="1:23" ht="30" customHeight="1">
      <c r="B3" s="113" t="s">
        <v>1</v>
      </c>
      <c r="C3" s="113"/>
      <c r="D3" s="113"/>
      <c r="E3" s="113"/>
      <c r="F3" s="113"/>
      <c r="G3" s="113"/>
      <c r="H3" s="113"/>
      <c r="I3" s="113"/>
      <c r="J3" s="113"/>
      <c r="K3" s="113"/>
      <c r="L3" s="113"/>
      <c r="M3" s="113"/>
      <c r="N3" s="113"/>
      <c r="O3" s="113"/>
      <c r="P3" s="113"/>
      <c r="Q3" s="113"/>
      <c r="R3" s="113"/>
      <c r="S3" s="113"/>
      <c r="T3" s="113"/>
      <c r="U3" s="113"/>
      <c r="V3" s="113"/>
      <c r="W3" s="113"/>
    </row>
    <row r="4" spans="1:23" ht="25.5">
      <c r="B4" s="114" t="s">
        <v>30</v>
      </c>
      <c r="C4" s="114"/>
      <c r="D4" s="114"/>
      <c r="E4" s="114"/>
      <c r="F4" s="114"/>
      <c r="G4" s="114"/>
      <c r="H4" s="114"/>
      <c r="I4" s="114"/>
      <c r="J4" s="114"/>
      <c r="K4" s="114"/>
      <c r="L4" s="114"/>
      <c r="M4" s="114"/>
      <c r="N4" s="114"/>
      <c r="O4" s="114"/>
      <c r="P4" s="114"/>
      <c r="Q4" s="114"/>
      <c r="R4" s="114"/>
      <c r="S4" s="114"/>
      <c r="T4" s="114"/>
      <c r="U4" s="114"/>
      <c r="V4" s="114"/>
      <c r="W4" s="114"/>
    </row>
    <row r="5" spans="1:23" ht="25.5">
      <c r="B5" s="111" t="s">
        <v>32</v>
      </c>
      <c r="C5" s="111"/>
      <c r="D5" s="111"/>
      <c r="E5" s="111"/>
      <c r="F5" s="111"/>
      <c r="G5" s="111"/>
      <c r="H5" s="111"/>
      <c r="I5" s="111"/>
      <c r="J5" s="111"/>
      <c r="K5" s="111"/>
      <c r="L5" s="111"/>
      <c r="M5" s="111"/>
      <c r="N5" s="111"/>
      <c r="O5" s="111"/>
      <c r="P5" s="111"/>
      <c r="Q5" s="111"/>
      <c r="R5" s="111"/>
      <c r="S5" s="111"/>
      <c r="T5" s="111"/>
      <c r="U5" s="111"/>
      <c r="V5" s="111"/>
      <c r="W5" s="111"/>
    </row>
    <row r="6" spans="1:23">
      <c r="R6" s="115" t="s">
        <v>2</v>
      </c>
      <c r="S6" s="115"/>
      <c r="T6" s="115"/>
      <c r="U6" s="116"/>
      <c r="V6" s="6"/>
    </row>
    <row r="7" spans="1:23" s="38" customFormat="1" ht="46.5" customHeight="1">
      <c r="A7" s="110" t="s">
        <v>3</v>
      </c>
      <c r="B7" s="101" t="s">
        <v>4</v>
      </c>
      <c r="C7" s="101" t="s">
        <v>5</v>
      </c>
      <c r="D7" s="101" t="s">
        <v>6</v>
      </c>
      <c r="E7" s="101" t="s">
        <v>7</v>
      </c>
      <c r="F7" s="87" t="s">
        <v>8</v>
      </c>
      <c r="G7" s="87" t="s">
        <v>9</v>
      </c>
      <c r="H7" s="88" t="s">
        <v>10</v>
      </c>
      <c r="I7" s="91" t="s">
        <v>11</v>
      </c>
      <c r="J7" s="95" t="s">
        <v>12</v>
      </c>
      <c r="K7" s="96"/>
      <c r="L7" s="96"/>
      <c r="M7" s="96"/>
      <c r="N7" s="96"/>
      <c r="O7" s="96"/>
      <c r="P7" s="96"/>
      <c r="Q7" s="96"/>
      <c r="R7" s="96"/>
      <c r="S7" s="97"/>
      <c r="T7" s="98" t="s">
        <v>13</v>
      </c>
      <c r="U7" s="101" t="s">
        <v>14</v>
      </c>
      <c r="V7" s="101"/>
      <c r="W7" s="101"/>
    </row>
    <row r="8" spans="1:23" s="38" customFormat="1" ht="48" customHeight="1">
      <c r="A8" s="110"/>
      <c r="B8" s="101"/>
      <c r="C8" s="101"/>
      <c r="D8" s="101"/>
      <c r="E8" s="101"/>
      <c r="F8" s="87"/>
      <c r="G8" s="87"/>
      <c r="H8" s="89"/>
      <c r="I8" s="92"/>
      <c r="J8" s="102" t="s">
        <v>15</v>
      </c>
      <c r="K8" s="104" t="s">
        <v>16</v>
      </c>
      <c r="L8" s="106" t="s">
        <v>17</v>
      </c>
      <c r="M8" s="108" t="s">
        <v>18</v>
      </c>
      <c r="N8" s="106" t="s">
        <v>19</v>
      </c>
      <c r="O8" s="108" t="s">
        <v>29</v>
      </c>
      <c r="P8" s="108" t="s">
        <v>31</v>
      </c>
      <c r="Q8" s="104" t="s">
        <v>20</v>
      </c>
      <c r="R8" s="70" t="s">
        <v>21</v>
      </c>
      <c r="S8" s="70"/>
      <c r="T8" s="99"/>
      <c r="U8" s="71" t="s">
        <v>22</v>
      </c>
      <c r="V8" s="41" t="s">
        <v>23</v>
      </c>
      <c r="W8" s="72" t="s">
        <v>24</v>
      </c>
    </row>
    <row r="9" spans="1:23" s="38" customFormat="1" ht="214.5" customHeight="1">
      <c r="A9" s="110"/>
      <c r="B9" s="101"/>
      <c r="C9" s="101"/>
      <c r="D9" s="101"/>
      <c r="E9" s="101"/>
      <c r="F9" s="87"/>
      <c r="G9" s="87"/>
      <c r="H9" s="90"/>
      <c r="I9" s="93"/>
      <c r="J9" s="103"/>
      <c r="K9" s="105"/>
      <c r="L9" s="107"/>
      <c r="M9" s="109"/>
      <c r="N9" s="107"/>
      <c r="O9" s="109"/>
      <c r="P9" s="109"/>
      <c r="Q9" s="105"/>
      <c r="R9" s="39" t="s">
        <v>25</v>
      </c>
      <c r="S9" s="40" t="s">
        <v>26</v>
      </c>
      <c r="T9" s="100"/>
      <c r="U9" s="71"/>
      <c r="V9" s="42" t="s">
        <v>27</v>
      </c>
      <c r="W9" s="73"/>
    </row>
    <row r="10" spans="1:23" s="38" customFormat="1" ht="25.5" customHeight="1">
      <c r="A10" s="44"/>
      <c r="B10" s="41">
        <v>1</v>
      </c>
      <c r="C10" s="45">
        <v>2</v>
      </c>
      <c r="D10" s="41">
        <v>3</v>
      </c>
      <c r="E10" s="46">
        <v>4</v>
      </c>
      <c r="F10" s="47">
        <v>5</v>
      </c>
      <c r="G10" s="46">
        <v>6</v>
      </c>
      <c r="H10" s="46">
        <v>7</v>
      </c>
      <c r="I10" s="46">
        <v>8</v>
      </c>
      <c r="J10" s="46">
        <v>9</v>
      </c>
      <c r="K10" s="46">
        <v>10</v>
      </c>
      <c r="L10" s="46">
        <v>11</v>
      </c>
      <c r="M10" s="46">
        <v>12</v>
      </c>
      <c r="N10" s="46">
        <v>13</v>
      </c>
      <c r="O10" s="46">
        <v>14</v>
      </c>
      <c r="P10" s="46">
        <v>15</v>
      </c>
      <c r="Q10" s="46">
        <v>16</v>
      </c>
      <c r="R10" s="46">
        <v>17</v>
      </c>
      <c r="S10" s="46">
        <v>18</v>
      </c>
      <c r="T10" s="46">
        <v>19</v>
      </c>
      <c r="U10" s="46">
        <v>20</v>
      </c>
      <c r="V10" s="46">
        <v>21</v>
      </c>
      <c r="W10" s="46">
        <v>22</v>
      </c>
    </row>
    <row r="11" spans="1:23" s="7" customFormat="1" ht="286.5" customHeight="1">
      <c r="A11" s="1"/>
      <c r="B11" s="51">
        <v>1</v>
      </c>
      <c r="C11" s="48" t="s">
        <v>33</v>
      </c>
      <c r="D11" s="48" t="s">
        <v>39</v>
      </c>
      <c r="E11" s="34" t="s">
        <v>34</v>
      </c>
      <c r="F11" s="35" t="s">
        <v>35</v>
      </c>
      <c r="G11" s="28" t="s">
        <v>58</v>
      </c>
      <c r="H11" s="26" t="s">
        <v>58</v>
      </c>
      <c r="I11" s="29">
        <v>3</v>
      </c>
      <c r="J11" s="30">
        <f>SUM(K11:R11)</f>
        <v>353421</v>
      </c>
      <c r="K11" s="26" t="s">
        <v>58</v>
      </c>
      <c r="L11" s="26" t="s">
        <v>58</v>
      </c>
      <c r="M11" s="26" t="s">
        <v>58</v>
      </c>
      <c r="N11" s="26" t="s">
        <v>58</v>
      </c>
      <c r="O11" s="31">
        <v>121</v>
      </c>
      <c r="P11" s="26" t="s">
        <v>58</v>
      </c>
      <c r="Q11" s="26" t="s">
        <v>58</v>
      </c>
      <c r="R11" s="31">
        <v>353300</v>
      </c>
      <c r="S11" s="26" t="s">
        <v>58</v>
      </c>
      <c r="T11" s="26" t="s">
        <v>58</v>
      </c>
      <c r="U11" s="26" t="s">
        <v>58</v>
      </c>
      <c r="V11" s="26" t="s">
        <v>58</v>
      </c>
      <c r="W11" s="26" t="s">
        <v>58</v>
      </c>
    </row>
    <row r="12" spans="1:23" s="7" customFormat="1" ht="240.75" customHeight="1">
      <c r="A12" s="1"/>
      <c r="B12" s="50">
        <v>2</v>
      </c>
      <c r="C12" s="49" t="s">
        <v>54</v>
      </c>
      <c r="D12" s="57" t="s">
        <v>36</v>
      </c>
      <c r="E12" s="27" t="s">
        <v>45</v>
      </c>
      <c r="F12" s="36" t="s">
        <v>44</v>
      </c>
      <c r="G12" s="37">
        <v>857639.1</v>
      </c>
      <c r="H12" s="26" t="s">
        <v>58</v>
      </c>
      <c r="I12" s="33">
        <v>1</v>
      </c>
      <c r="J12" s="30">
        <f>SUM(K12:R12)</f>
        <v>244286</v>
      </c>
      <c r="K12" s="26" t="s">
        <v>58</v>
      </c>
      <c r="L12" s="26" t="s">
        <v>58</v>
      </c>
      <c r="M12" s="26" t="s">
        <v>58</v>
      </c>
      <c r="N12" s="26" t="s">
        <v>58</v>
      </c>
      <c r="O12" s="26" t="s">
        <v>58</v>
      </c>
      <c r="P12" s="26" t="s">
        <v>58</v>
      </c>
      <c r="Q12" s="31">
        <v>166280.4</v>
      </c>
      <c r="R12" s="31">
        <v>78005.600000000006</v>
      </c>
      <c r="S12" s="31">
        <v>72753.899999999994</v>
      </c>
      <c r="T12" s="31">
        <v>162431.9</v>
      </c>
      <c r="U12" s="31">
        <v>52724.7</v>
      </c>
      <c r="V12" s="26" t="s">
        <v>58</v>
      </c>
      <c r="W12" s="32">
        <v>32.5</v>
      </c>
    </row>
    <row r="13" spans="1:23" s="7" customFormat="1" ht="237" customHeight="1">
      <c r="A13" s="1"/>
      <c r="B13" s="51">
        <v>3</v>
      </c>
      <c r="C13" s="48" t="s">
        <v>55</v>
      </c>
      <c r="D13" s="58" t="s">
        <v>36</v>
      </c>
      <c r="E13" s="45" t="s">
        <v>38</v>
      </c>
      <c r="F13" s="53" t="s">
        <v>37</v>
      </c>
      <c r="G13" s="54">
        <f>179495+158700+100228</f>
        <v>438423</v>
      </c>
      <c r="H13" s="26" t="s">
        <v>58</v>
      </c>
      <c r="I13" s="29">
        <v>1</v>
      </c>
      <c r="J13" s="30">
        <f t="shared" ref="J13:J17" si="0">SUM(K13:R13)</f>
        <v>169721.5</v>
      </c>
      <c r="K13" s="26" t="s">
        <v>58</v>
      </c>
      <c r="L13" s="31">
        <v>8328.7000000000007</v>
      </c>
      <c r="M13" s="26" t="s">
        <v>58</v>
      </c>
      <c r="N13" s="26" t="s">
        <v>58</v>
      </c>
      <c r="O13" s="26" t="s">
        <v>58</v>
      </c>
      <c r="P13" s="26" t="s">
        <v>58</v>
      </c>
      <c r="Q13" s="31">
        <v>50769.5</v>
      </c>
      <c r="R13" s="31">
        <f>161392.8-50769.5</f>
        <v>110623.29999999999</v>
      </c>
      <c r="S13" s="31">
        <v>86882.3</v>
      </c>
      <c r="T13" s="31">
        <v>74510.5</v>
      </c>
      <c r="U13" s="26" t="s">
        <v>58</v>
      </c>
      <c r="V13" s="26" t="s">
        <v>58</v>
      </c>
      <c r="W13" s="26" t="s">
        <v>58</v>
      </c>
    </row>
    <row r="14" spans="1:23" s="7" customFormat="1" ht="304.5" customHeight="1">
      <c r="A14" s="1"/>
      <c r="B14" s="77">
        <v>4</v>
      </c>
      <c r="C14" s="75" t="s">
        <v>46</v>
      </c>
      <c r="D14" s="61" t="s">
        <v>56</v>
      </c>
      <c r="E14" s="62" t="s">
        <v>40</v>
      </c>
      <c r="F14" s="85" t="s">
        <v>41</v>
      </c>
      <c r="G14" s="83">
        <v>263561</v>
      </c>
      <c r="H14" s="64" t="s">
        <v>58</v>
      </c>
      <c r="I14" s="81">
        <v>9</v>
      </c>
      <c r="J14" s="79">
        <f t="shared" si="0"/>
        <v>2921.1600000000003</v>
      </c>
      <c r="K14" s="68">
        <v>16.3</v>
      </c>
      <c r="L14" s="64" t="s">
        <v>58</v>
      </c>
      <c r="M14" s="64" t="s">
        <v>58</v>
      </c>
      <c r="N14" s="64" t="s">
        <v>58</v>
      </c>
      <c r="O14" s="64" t="s">
        <v>58</v>
      </c>
      <c r="P14" s="64" t="s">
        <v>58</v>
      </c>
      <c r="Q14" s="64" t="s">
        <v>58</v>
      </c>
      <c r="R14" s="68">
        <v>2904.86</v>
      </c>
      <c r="S14" s="64" t="s">
        <v>58</v>
      </c>
      <c r="T14" s="68">
        <v>1509.6</v>
      </c>
      <c r="U14" s="68">
        <v>211.1</v>
      </c>
      <c r="V14" s="64" t="s">
        <v>58</v>
      </c>
      <c r="W14" s="66">
        <f>U14/T14*100</f>
        <v>13.983836777954425</v>
      </c>
    </row>
    <row r="15" spans="1:23" s="7" customFormat="1" ht="223.5" customHeight="1">
      <c r="A15" s="1"/>
      <c r="B15" s="78"/>
      <c r="C15" s="76"/>
      <c r="D15" s="60" t="s">
        <v>57</v>
      </c>
      <c r="E15" s="63"/>
      <c r="F15" s="86"/>
      <c r="G15" s="84"/>
      <c r="H15" s="65"/>
      <c r="I15" s="82"/>
      <c r="J15" s="80"/>
      <c r="K15" s="69"/>
      <c r="L15" s="65"/>
      <c r="M15" s="65"/>
      <c r="N15" s="65"/>
      <c r="O15" s="65"/>
      <c r="P15" s="65"/>
      <c r="Q15" s="65"/>
      <c r="R15" s="69"/>
      <c r="S15" s="65"/>
      <c r="T15" s="69"/>
      <c r="U15" s="69"/>
      <c r="V15" s="65"/>
      <c r="W15" s="67"/>
    </row>
    <row r="16" spans="1:23" s="7" customFormat="1" ht="324" customHeight="1">
      <c r="A16" s="1"/>
      <c r="B16" s="51">
        <v>5</v>
      </c>
      <c r="C16" s="52" t="s">
        <v>42</v>
      </c>
      <c r="D16" s="59" t="s">
        <v>47</v>
      </c>
      <c r="E16" s="45" t="s">
        <v>43</v>
      </c>
      <c r="F16" s="53" t="s">
        <v>44</v>
      </c>
      <c r="G16" s="54">
        <f>1760+1902.8</f>
        <v>3662.8</v>
      </c>
      <c r="H16" s="54">
        <v>158.19999999999999</v>
      </c>
      <c r="I16" s="33">
        <v>13</v>
      </c>
      <c r="J16" s="30">
        <f t="shared" si="0"/>
        <v>246.9</v>
      </c>
      <c r="K16" s="31">
        <v>22.5</v>
      </c>
      <c r="L16" s="31" t="s">
        <v>58</v>
      </c>
      <c r="M16" s="31" t="s">
        <v>58</v>
      </c>
      <c r="N16" s="31" t="s">
        <v>58</v>
      </c>
      <c r="O16" s="31" t="s">
        <v>58</v>
      </c>
      <c r="P16" s="31" t="s">
        <v>58</v>
      </c>
      <c r="Q16" s="31">
        <v>66</v>
      </c>
      <c r="R16" s="31">
        <v>158.4</v>
      </c>
      <c r="S16" s="31" t="s">
        <v>58</v>
      </c>
      <c r="T16" s="31">
        <v>224.4</v>
      </c>
      <c r="U16" s="31" t="s">
        <v>58</v>
      </c>
      <c r="V16" s="31" t="s">
        <v>58</v>
      </c>
      <c r="W16" s="31" t="s">
        <v>58</v>
      </c>
    </row>
    <row r="17" spans="1:24" s="7" customFormat="1" ht="104.25" customHeight="1">
      <c r="A17" s="1"/>
      <c r="B17" s="51">
        <v>6</v>
      </c>
      <c r="C17" s="52" t="s">
        <v>49</v>
      </c>
      <c r="D17" s="58" t="s">
        <v>50</v>
      </c>
      <c r="E17" s="45" t="s">
        <v>51</v>
      </c>
      <c r="F17" s="53" t="s">
        <v>48</v>
      </c>
      <c r="G17" s="54">
        <v>112852.1</v>
      </c>
      <c r="H17" s="31" t="s">
        <v>58</v>
      </c>
      <c r="I17" s="29">
        <v>1</v>
      </c>
      <c r="J17" s="30">
        <f t="shared" si="0"/>
        <v>366096.8</v>
      </c>
      <c r="K17" s="31">
        <v>583.5</v>
      </c>
      <c r="L17" s="31">
        <f>1330.3+820.7</f>
        <v>2151</v>
      </c>
      <c r="M17" s="31" t="s">
        <v>58</v>
      </c>
      <c r="N17" s="31">
        <v>611.4</v>
      </c>
      <c r="O17" s="31" t="s">
        <v>58</v>
      </c>
      <c r="P17" s="31">
        <v>2128.6</v>
      </c>
      <c r="Q17" s="31">
        <v>1355.1</v>
      </c>
      <c r="R17" s="31">
        <v>359267.2</v>
      </c>
      <c r="S17" s="31">
        <v>13011.5</v>
      </c>
      <c r="T17" s="31">
        <v>32224.799999999999</v>
      </c>
      <c r="U17" s="31">
        <v>8901.7999999999993</v>
      </c>
      <c r="V17" s="31" t="s">
        <v>58</v>
      </c>
      <c r="W17" s="32">
        <f>U17/T17*100</f>
        <v>27.624065936794018</v>
      </c>
    </row>
    <row r="18" spans="1:24" s="9" customFormat="1" ht="62.25" customHeight="1">
      <c r="A18" s="16"/>
      <c r="B18" s="74" t="s">
        <v>28</v>
      </c>
      <c r="C18" s="74"/>
      <c r="D18" s="74"/>
      <c r="E18" s="74"/>
      <c r="F18" s="8"/>
      <c r="G18" s="55">
        <f t="shared" ref="G18:U18" si="1">SUM(G11:G17)</f>
        <v>1676138.0000000002</v>
      </c>
      <c r="H18" s="55">
        <f t="shared" si="1"/>
        <v>158.19999999999999</v>
      </c>
      <c r="I18" s="56">
        <f t="shared" si="1"/>
        <v>28</v>
      </c>
      <c r="J18" s="55">
        <f t="shared" si="1"/>
        <v>1136693.3600000001</v>
      </c>
      <c r="K18" s="55">
        <f t="shared" si="1"/>
        <v>622.29999999999995</v>
      </c>
      <c r="L18" s="55">
        <f t="shared" si="1"/>
        <v>10479.700000000001</v>
      </c>
      <c r="M18" s="55" t="s">
        <v>58</v>
      </c>
      <c r="N18" s="55">
        <f t="shared" si="1"/>
        <v>611.4</v>
      </c>
      <c r="O18" s="55">
        <f t="shared" si="1"/>
        <v>121</v>
      </c>
      <c r="P18" s="55">
        <f t="shared" si="1"/>
        <v>2128.6</v>
      </c>
      <c r="Q18" s="55">
        <f t="shared" si="1"/>
        <v>218471</v>
      </c>
      <c r="R18" s="55">
        <f t="shared" si="1"/>
        <v>904259.35999999987</v>
      </c>
      <c r="S18" s="55">
        <f t="shared" si="1"/>
        <v>172647.7</v>
      </c>
      <c r="T18" s="55">
        <f t="shared" si="1"/>
        <v>270901.2</v>
      </c>
      <c r="U18" s="55">
        <f t="shared" si="1"/>
        <v>61837.599999999991</v>
      </c>
      <c r="V18" s="55" t="s">
        <v>58</v>
      </c>
      <c r="W18" s="55">
        <f>U18/T18*100</f>
        <v>22.826624614435072</v>
      </c>
    </row>
    <row r="19" spans="1:24" s="23" customFormat="1">
      <c r="A19" s="17"/>
      <c r="B19" s="18"/>
      <c r="C19" s="19"/>
      <c r="D19" s="20"/>
      <c r="E19" s="21"/>
      <c r="F19" s="21"/>
      <c r="G19" s="21" t="b">
        <f>G18=[1]контрольн!$C$14</f>
        <v>0</v>
      </c>
      <c r="H19" s="21"/>
      <c r="I19" s="21" t="b">
        <f>I18=[1]контрольн!$C$6</f>
        <v>0</v>
      </c>
      <c r="J19" s="22" t="b">
        <f>J18=[1]контрольн!$C$15</f>
        <v>0</v>
      </c>
      <c r="K19" s="22" t="b">
        <f>K18=[1]контрольн!$C$16</f>
        <v>0</v>
      </c>
      <c r="L19" s="23" t="b">
        <f>L18=[1]контрольн!$C$17+[1]контрольн!$C$18</f>
        <v>0</v>
      </c>
      <c r="O19" s="23" t="b">
        <f>O18=[1]контрольн!$C$21</f>
        <v>0</v>
      </c>
      <c r="Q19" s="23" t="b">
        <f>Q18=[1]контрольн!$C$23</f>
        <v>0</v>
      </c>
      <c r="R19" s="23" t="b">
        <f>R18=[1]контрольн!$C$25</f>
        <v>0</v>
      </c>
      <c r="S19" s="23" t="b">
        <f>S18=[1]контрольн!$C$26</f>
        <v>0</v>
      </c>
      <c r="T19" s="24" t="b">
        <f>T18=[1]контрольн!$C$32</f>
        <v>0</v>
      </c>
      <c r="U19" s="24" t="b">
        <f>U18=[1]контрольн!$C$33</f>
        <v>0</v>
      </c>
      <c r="V19" s="24" t="b">
        <f>V18=[1]контрольн!$C$34</f>
        <v>0</v>
      </c>
      <c r="W19" s="24"/>
      <c r="X19" s="25"/>
    </row>
    <row r="20" spans="1:24" ht="23.25">
      <c r="C20" s="43" t="s">
        <v>59</v>
      </c>
      <c r="E20" s="12"/>
      <c r="X20" s="10"/>
    </row>
    <row r="21" spans="1:24" ht="132.75" customHeight="1">
      <c r="C21" s="94" t="s">
        <v>53</v>
      </c>
      <c r="D21" s="94"/>
      <c r="E21" s="94"/>
      <c r="F21" s="94"/>
      <c r="G21" s="94"/>
      <c r="H21" s="94"/>
      <c r="I21" s="94"/>
      <c r="J21" s="94"/>
      <c r="K21" s="94"/>
      <c r="L21" s="94"/>
      <c r="M21" s="94"/>
      <c r="N21" s="94"/>
      <c r="O21" s="94"/>
      <c r="P21" s="94"/>
      <c r="Q21" s="94"/>
      <c r="R21" s="94"/>
      <c r="S21" s="94"/>
      <c r="T21" s="94"/>
      <c r="U21" s="94"/>
      <c r="V21" s="94"/>
      <c r="W21" s="94"/>
      <c r="X21" s="10"/>
    </row>
    <row r="22" spans="1:24">
      <c r="C22" s="13"/>
      <c r="X22" s="10"/>
    </row>
    <row r="23" spans="1:24" ht="15.75">
      <c r="D23" s="11"/>
    </row>
    <row r="28" spans="1:24">
      <c r="L28" s="4"/>
      <c r="M28" s="4"/>
      <c r="N28" s="4"/>
      <c r="O28" s="4"/>
      <c r="P28" s="4"/>
      <c r="Q28" s="4"/>
      <c r="R28" s="4"/>
    </row>
    <row r="30" spans="1:24">
      <c r="S30" s="14"/>
    </row>
  </sheetData>
  <customSheetViews>
    <customSheetView guid="{53DA576B-CA3B-4EFD-A026-3F3CD396C206}" scale="60" fitToPage="1" printArea="1" hiddenColumns="1" topLeftCell="B1">
      <selection activeCell="W11" sqref="W11"/>
      <pageMargins left="0.31496062992125984" right="0.31496062992125984" top="0.35433070866141736" bottom="0.35433070866141736" header="0.31496062992125984" footer="0.31496062992125984"/>
      <pageSetup paperSize="9" scale="31" fitToHeight="2" orientation="landscape" r:id="rId1"/>
    </customSheetView>
    <customSheetView guid="{59A65E8B-9CB4-419F-A158-85CB150AEC56}" scale="60" showPageBreaks="1" fitToPage="1" printArea="1" hiddenColumns="1" topLeftCell="B8">
      <pane xSplit="2" ySplit="5" topLeftCell="D13" activePane="bottomRight" state="frozen"/>
      <selection pane="bottomRight" activeCell="C14" sqref="C14"/>
      <pageMargins left="0.31496062992125984" right="0.31496062992125984" top="0.35433070866141736" bottom="0.35433070866141736" header="0.31496062992125984" footer="0.31496062992125984"/>
      <pageSetup paperSize="9" scale="33" fitToHeight="2" orientation="landscape" r:id="rId2"/>
    </customSheetView>
    <customSheetView guid="{E8D2FF36-EFB3-49E7-B4CD-68315E4DF935}" scale="60" showPageBreaks="1" fitToPage="1" printArea="1" hiddenColumns="1" topLeftCell="B12">
      <pane ySplit="1" topLeftCell="A16" activePane="bottomLeft" state="frozen"/>
      <selection pane="bottomLeft" activeCell="B14" sqref="B14:D14"/>
      <pageMargins left="0.31496062992125984" right="0.31496062992125984" top="0.32" bottom="0.35433070866141736" header="0.31496062992125984" footer="0.31496062992125984"/>
      <pageSetup paperSize="9" scale="33" fitToHeight="2" orientation="landscape" r:id="rId3"/>
    </customSheetView>
    <customSheetView guid="{544892C8-1B8B-419F-802A-07BB192DF11B}" scale="60" showPageBreaks="1" fitToPage="1" printArea="1" hiddenColumns="1" topLeftCell="B8">
      <pane xSplit="2" ySplit="5" topLeftCell="D16" activePane="bottomRight" state="frozen"/>
      <selection pane="bottomRight" activeCell="J18" sqref="J18"/>
      <pageMargins left="0.31496062992125984" right="0.31496062992125984" top="0.35433070866141736" bottom="0.35433070866141736" header="0.31496062992125984" footer="0.31496062992125984"/>
      <pageSetup paperSize="9" scale="33" fitToHeight="2" orientation="landscape" r:id="rId4"/>
    </customSheetView>
    <customSheetView guid="{88E403CA-6093-4821-955A-4DD50D209BAA}" scale="60" showPageBreaks="1" fitToPage="1" printArea="1" hiddenColumns="1" view="pageBreakPreview" topLeftCell="B8">
      <pane xSplit="2" ySplit="5" topLeftCell="D13" activePane="bottomRight" state="frozen"/>
      <selection pane="bottomRight" activeCell="Q16" sqref="Q16"/>
      <pageMargins left="0.31496062992125984" right="0.31496062992125984" top="0.35433070866141736" bottom="0.35433070866141736" header="0.31496062992125984" footer="0.31496062992125984"/>
      <pageSetup paperSize="9" scale="33" fitToHeight="2" orientation="landscape" r:id="rId5"/>
    </customSheetView>
    <customSheetView guid="{1E655B49-BA94-4DF5-A5B3-33E7B13B0622}" scale="50" showPageBreaks="1" fitToPage="1" printArea="1" hiddenColumns="1" topLeftCell="B13">
      <selection activeCell="C14" sqref="C14:C15"/>
      <pageMargins left="0.31496062992125984" right="0.31496062992125984" top="0.35433070866141736" bottom="0.35433070866141736" header="0.31496062992125984" footer="0.31496062992125984"/>
      <pageSetup paperSize="9" scale="30" fitToHeight="2" orientation="landscape" r:id="rId6"/>
    </customSheetView>
    <customSheetView guid="{F374D4CC-1BB5-438F-9BAD-6598B95FB0D7}" scale="60" showPageBreaks="1" printArea="1" hiddenColumns="1" topLeftCell="B8">
      <pane xSplit="2" ySplit="5" topLeftCell="D13" activePane="bottomRight" state="frozen"/>
      <selection pane="bottomRight" activeCell="N12" sqref="N12"/>
      <pageMargins left="0.31496062992125984" right="0.31496062992125984" top="0.35433070866141736" bottom="0.35433070866141736" header="0.31496062992125984" footer="0.31496062992125984"/>
      <pageSetup paperSize="9" scale="32" fitToHeight="2" orientation="landscape" r:id="rId7"/>
    </customSheetView>
  </customSheetViews>
  <mergeCells count="51">
    <mergeCell ref="B5:W5"/>
    <mergeCell ref="T2:W2"/>
    <mergeCell ref="B3:W3"/>
    <mergeCell ref="B4:W4"/>
    <mergeCell ref="R6:U6"/>
    <mergeCell ref="A7:A9"/>
    <mergeCell ref="B7:B9"/>
    <mergeCell ref="C7:C9"/>
    <mergeCell ref="D7:D9"/>
    <mergeCell ref="E7:E9"/>
    <mergeCell ref="H7:H9"/>
    <mergeCell ref="I7:I9"/>
    <mergeCell ref="C21:W21"/>
    <mergeCell ref="J7:S7"/>
    <mergeCell ref="T7:T9"/>
    <mergeCell ref="U7:W7"/>
    <mergeCell ref="J8:J9"/>
    <mergeCell ref="K8:K9"/>
    <mergeCell ref="L8:L9"/>
    <mergeCell ref="M8:M9"/>
    <mergeCell ref="N8:N9"/>
    <mergeCell ref="O8:O9"/>
    <mergeCell ref="P8:P9"/>
    <mergeCell ref="Q8:Q9"/>
    <mergeCell ref="R8:S8"/>
    <mergeCell ref="U8:U9"/>
    <mergeCell ref="W8:W9"/>
    <mergeCell ref="B18:E18"/>
    <mergeCell ref="C14:C15"/>
    <mergeCell ref="B14:B15"/>
    <mergeCell ref="O14:O15"/>
    <mergeCell ref="N14:N15"/>
    <mergeCell ref="M14:M15"/>
    <mergeCell ref="J14:J15"/>
    <mergeCell ref="I14:I15"/>
    <mergeCell ref="H14:H15"/>
    <mergeCell ref="G14:G15"/>
    <mergeCell ref="F14:F15"/>
    <mergeCell ref="F7:F9"/>
    <mergeCell ref="G7:G9"/>
    <mergeCell ref="E14:E15"/>
    <mergeCell ref="Q14:Q15"/>
    <mergeCell ref="P14:P15"/>
    <mergeCell ref="W14:W15"/>
    <mergeCell ref="V14:V15"/>
    <mergeCell ref="U14:U15"/>
    <mergeCell ref="T14:T15"/>
    <mergeCell ref="S14:S15"/>
    <mergeCell ref="R14:R15"/>
    <mergeCell ref="K14:K15"/>
    <mergeCell ref="L14:L15"/>
  </mergeCells>
  <pageMargins left="0.31496062992125984" right="0.31496062992125984" top="0.35433070866141736" bottom="0.35433070866141736" header="0.31496062992125984" footer="0.31496062992125984"/>
  <pageSetup paperSize="9" scale="30" fitToHeight="2" orientation="landscape" r:id="rId8"/>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customSheetViews>
    <customSheetView guid="{53DA576B-CA3B-4EFD-A026-3F3CD396C206}">
      <pageMargins left="0.7" right="0.7" top="0.75" bottom="0.75" header="0.3" footer="0.3"/>
    </customSheetView>
    <customSheetView guid="{59A65E8B-9CB4-419F-A158-85CB150AEC56}">
      <pageMargins left="0.7" right="0.7" top="0.75" bottom="0.75" header="0.3" footer="0.3"/>
    </customSheetView>
    <customSheetView guid="{E8D2FF36-EFB3-49E7-B4CD-68315E4DF935}">
      <pageMargins left="0.7" right="0.7" top="0.75" bottom="0.75" header="0.3" footer="0.3"/>
    </customSheetView>
    <customSheetView guid="{544892C8-1B8B-419F-802A-07BB192DF11B}">
      <pageMargins left="0.7" right="0.7" top="0.75" bottom="0.75" header="0.3" footer="0.3"/>
    </customSheetView>
    <customSheetView guid="{88E403CA-6093-4821-955A-4DD50D209BAA}">
      <pageMargins left="0.7" right="0.7" top="0.75" bottom="0.75" header="0.3" footer="0.3"/>
    </customSheetView>
    <customSheetView guid="{1E655B49-BA94-4DF5-A5B3-33E7B13B0622}">
      <pageMargins left="0.7" right="0.7" top="0.75" bottom="0.75" header="0.3" footer="0.3"/>
    </customSheetView>
    <customSheetView guid="{F374D4CC-1BB5-438F-9BAD-6598B95FB0D7}">
      <pageMargins left="0.7" right="0.7" top="0.75" bottom="0.75" header="0.3" footer="0.3"/>
    </customSheetView>
  </customSheetView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customSheetViews>
    <customSheetView guid="{53DA576B-CA3B-4EFD-A026-3F3CD396C206}">
      <pageMargins left="0.7" right="0.7" top="0.75" bottom="0.75" header="0.3" footer="0.3"/>
    </customSheetView>
    <customSheetView guid="{59A65E8B-9CB4-419F-A158-85CB150AEC56}">
      <pageMargins left="0.7" right="0.7" top="0.75" bottom="0.75" header="0.3" footer="0.3"/>
    </customSheetView>
    <customSheetView guid="{E8D2FF36-EFB3-49E7-B4CD-68315E4DF935}">
      <pageMargins left="0.7" right="0.7" top="0.75" bottom="0.75" header="0.3" footer="0.3"/>
    </customSheetView>
    <customSheetView guid="{544892C8-1B8B-419F-802A-07BB192DF11B}">
      <pageMargins left="0.7" right="0.7" top="0.75" bottom="0.75" header="0.3" footer="0.3"/>
    </customSheetView>
    <customSheetView guid="{88E403CA-6093-4821-955A-4DD50D209BAA}">
      <pageMargins left="0.7" right="0.7" top="0.75" bottom="0.75" header="0.3" footer="0.3"/>
    </customSheetView>
    <customSheetView guid="{1E655B49-BA94-4DF5-A5B3-33E7B13B0622}">
      <pageMargins left="0.7" right="0.7" top="0.75" bottom="0.75" header="0.3" footer="0.3"/>
    </customSheetView>
    <customSheetView guid="{F374D4CC-1BB5-438F-9BAD-6598B95FB0D7}">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Лист1</vt:lpstr>
      <vt:lpstr>Лист2</vt:lpstr>
      <vt:lpstr>Лист3</vt:lpstr>
      <vt:lpstr>Лист1!Заголовки_для_печати</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dc:creator>
  <cp:lastModifiedBy>админ</cp:lastModifiedBy>
  <cp:lastPrinted>2014-02-03T05:51:47Z</cp:lastPrinted>
  <dcterms:created xsi:type="dcterms:W3CDTF">2013-01-11T07:02:59Z</dcterms:created>
  <dcterms:modified xsi:type="dcterms:W3CDTF">2014-02-03T05:51:50Z</dcterms:modified>
</cp:coreProperties>
</file>