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220" yWindow="540" windowWidth="17250" windowHeight="12240"/>
  </bookViews>
  <sheets>
    <sheet name="Лист1" sheetId="1" r:id="rId1"/>
    <sheet name="Лист2" sheetId="2" r:id="rId2"/>
    <sheet name="Лист3" sheetId="3" r:id="rId3"/>
  </sheets>
  <definedNames>
    <definedName name="_xlnm.Print_Titles" localSheetId="0">Лист1!$5:$6</definedName>
  </definedNames>
  <calcPr calcId="124519"/>
</workbook>
</file>

<file path=xl/calcChain.xml><?xml version="1.0" encoding="utf-8"?>
<calcChain xmlns="http://schemas.openxmlformats.org/spreadsheetml/2006/main">
  <c r="D219" i="1"/>
  <c r="D71" l="1"/>
  <c r="F224" l="1"/>
  <c r="F221"/>
  <c r="D221"/>
  <c r="D211"/>
  <c r="F206"/>
  <c r="D206"/>
  <c r="F191"/>
  <c r="D191"/>
  <c r="D185"/>
  <c r="D184"/>
  <c r="D183"/>
  <c r="D177"/>
  <c r="D176"/>
  <c r="D175"/>
  <c r="D174"/>
  <c r="D173"/>
  <c r="D172"/>
  <c r="D170"/>
  <c r="D168"/>
  <c r="D166"/>
  <c r="D152"/>
  <c r="D150"/>
  <c r="F139"/>
  <c r="D139"/>
  <c r="D129"/>
  <c r="F96"/>
  <c r="D96"/>
  <c r="F83"/>
  <c r="D83"/>
  <c r="F72"/>
  <c r="D72"/>
  <c r="F63"/>
  <c r="D63"/>
  <c r="D52"/>
  <c r="F46"/>
  <c r="D46"/>
  <c r="F43"/>
  <c r="D43"/>
  <c r="F32"/>
  <c r="D32"/>
  <c r="D224" l="1"/>
</calcChain>
</file>

<file path=xl/sharedStrings.xml><?xml version="1.0" encoding="utf-8"?>
<sst xmlns="http://schemas.openxmlformats.org/spreadsheetml/2006/main" count="402" uniqueCount="369">
  <si>
    <t>Кроме того, п. 2.10 Положения определено, что дипломы о назначении стипендии вручаются награжденным главой администрации города Благовещенска. По мнению контрольно-счетной палаты данный пункт следует изложить в следующей редакции – «дипломы о назначении стипендии вручаются награжденным в торжественной обстановке главой муниципального образования или по его поручению главой администрации города Благовещенска».</t>
  </si>
  <si>
    <t>Согласно п. 2.4 Положения в состав комиссии входят представители Благовещенской городской Думы и Управления образования администрации города Благовещенска. Состав комиссии утверждается постановлением главы администрации города Благовещенска, тогда как вышеназванная стипендия назначается от имени муниципального образования. Следовательно, состав комиссии должен утверждаться главой муниципального образования.</t>
  </si>
  <si>
    <t xml:space="preserve">Пунктами 1.4, 1.5 Положения определена номинация «общественно полезная деятельность» и критерии номинанта на указанную стипендию. Данная номинация и критерии отбора не свидетельствует об одаренности номинанта и не соответствует целям Положения.                                                                         </t>
  </si>
  <si>
    <t>Абзац седьмой п. 1.2 Положения (стимулирование активности молодежи в общественной жизни) не соответствует наименованию и назначению стипендии. Согласно Положения, стипендия назначается одаренным детям, обучающимся в общеобразовательных учреждениях.</t>
  </si>
  <si>
    <t>Замечания устранены до внесения проекта на рассмотрение Благовещенской городской Думы.</t>
  </si>
  <si>
    <t xml:space="preserve">Абзац второй п. 1.2 Положения, предусматривающий «выявление талантливых детей», не соответствует целям и условиям Положения, а именно, стипендия назначается одаренным детям, выявленных в ходе конкурсного отбора, а не назначение стипендии с целью выявления талантливых детей. </t>
  </si>
  <si>
    <t>№ 3 от 14.01.2013  Заключение на проект решения Благовещенской городской Думы «О стипендии муниципального образования города Благовещенска одаренным детям, обучающимся в образовательных учреждениях города Благовещенска»</t>
  </si>
  <si>
    <t xml:space="preserve">В пункте п. 3.3 Положения определено, что состав экспертного совета утверждается постановлением администрации города. Премия за вклад в реализацию молодежной политики является премией муниципального образования, следовательно, состав экспертного совета должен утверждаться главой муниципального образования. </t>
  </si>
  <si>
    <t xml:space="preserve">В пункте 1.5 Положения определено, что сертификат на получение премии вручается  главой администрации города Благовещенска, тогда как премия назначается от имени муниципального образования.                                                      </t>
  </si>
  <si>
    <t>Вернуть проект решения на доработку</t>
  </si>
  <si>
    <t xml:space="preserve">Положение об отличительном знаке  «Время быть молодым», а также его описание к проекту Положения не представлено; не ясно, является отличительный знак наградой муниципального образования города Благовещенска или нет.            </t>
  </si>
  <si>
    <t xml:space="preserve"> № 2 от 14.01.2013  Заключение на проект решения Благовещенской городской Думы «Об утверждении Положения о ежегодной премии муниципального образования города Благовещенска за вклад в реализацию молодежной политики»</t>
  </si>
  <si>
    <t>Критерии отбора претендентов на премию, понятие «молодой педагог» не определены. Не определен орган (комиссия, должностное лицо), уполномоченное на принятие решения о награждении премией.</t>
  </si>
  <si>
    <t xml:space="preserve"> № 1  от 14.01.2013 Заключение на проект решения Благовещенской городской Думы «О ежегодной премии муниципального образования города Благовещенска молодому педагогу»</t>
  </si>
  <si>
    <t>тыс. руб.</t>
  </si>
  <si>
    <t>Предложения</t>
  </si>
  <si>
    <t>Замечания</t>
  </si>
  <si>
    <t xml:space="preserve">Результаты принятых мер </t>
  </si>
  <si>
    <t>Результат  проведенной экспертизы</t>
  </si>
  <si>
    <t>№ п/п</t>
  </si>
  <si>
    <t>состав экспертного совета утверждается постановлением администрации города Благовещенска</t>
  </si>
  <si>
    <t xml:space="preserve">Замечание устранено в ходе подготовки заключения. </t>
  </si>
  <si>
    <t>№ 5 от 22.01.2013 Заключение на проект решения Благовещенской городской Думы «О внесении изменений в решение Благовещенской городской Думы от 13.12.2012 № 50/133 «О городском бюджете на 2013 год»</t>
  </si>
  <si>
    <t xml:space="preserve">Администрации города Благовещенска формирование и расходование средств городского бюджета осуществлять в соответствии с требованиями ст. ст. 65, 86, 179 Бюджетного кодекса Российской Федерации. </t>
  </si>
  <si>
    <t>Администрации города Благовещенска внести изменения в долгосрочную целевую программу «Строительство и реконструкция объектов муниципальной собственности в городе Благовещенске на 2012-2015 годы», предусмотрев в 2013 год увеличение расходов на 21 174 тыс. рублей.</t>
  </si>
  <si>
    <t>Постановление администрации г. Благовещенска от 29.01.2013 № 302 "О внесении изменений в долгосрочную целевую программу "Строительство и реконструкция объектов муниципальной собственности в городе Благовещенске на 2012-2015 годы", утвержденную постановлением администрации г. Благовещенска от 03.08.2011 № 3381".</t>
  </si>
  <si>
    <t>№ 6 от 23.01.2013  Заключение на проект решения Благовещенской городской Думы «О внесении изменений в Положение о бюджетном процессе в муниципальном образовании городе Благовещенске, утвержденное решением Благовещенской городской Думы от 20.12.2007 № 37/172»</t>
  </si>
  <si>
    <t>№ 7 от 05.02.2013 Заключение на проект решения Благовещенской городской Думы «О внесении изменений в Положение о бюджетном процессе в муниципальном образовании городе Благовещенске, утвержденное решением Благовещенской городской Думы от 20.12.2007 № 37/172»</t>
  </si>
  <si>
    <t xml:space="preserve">Первое предложение абзаца третьего части второй статьи 17 Положения о бюджетном процессе в муниципальном образовании городе Благовещенске (в новой редакции) дополнить словами следующего содержания: «, а также в КСП г. Благовещенска для контроля за исполнением городского бюджета.». </t>
  </si>
  <si>
    <t>№ 8 от 15.02.2013 Заключение на проект решения Благовещенской городской Думы «О внесении изменений в решение Благовещенской городской Думы от 13.12.2012 № 50/133 «О городском бюджете на 2013 год»</t>
  </si>
  <si>
    <t>«Обеспечение безопасности дорожного движения в городе Благовещенске на 2012 - 2016 годы», предусмотрев в 2013 год увеличение расходов на мероприятие «Разработка проекта организации дорожного движения в городе Благовещенске» (п. 10 приложения 1 «Система программных мероприятий») в размере 2 613 тыс. рублей.</t>
  </si>
  <si>
    <t>Итого по заключению № 8</t>
  </si>
  <si>
    <t>Постановление администрации г. Благовещенска от 18.02.2013 № 541 «О внесении изменений в долгосрочную целевую программу «Развитие и модернизация систем коммунальной инфраструктуры города Благовещенска на 2009-2013 годы», утвержденную постановлением мэра г.Благовещенска от 09.12.2008 № 4091»</t>
  </si>
  <si>
    <t>Постановление администрации г.Благовещенска от 19.02.2013 № 594 «О внесении изменений в долгосрочную целевую программу «Обеспечение безопасности дорожного движения в городе Благовещенске на 2012 - 2016 годы", утвержденную постановлением мэра г. Благовещенска от 24.10.2008 № 3446»</t>
  </si>
  <si>
    <t xml:space="preserve">«Обеспечение безопасности дорожного движения в городе Благовещенске на 2012 - 2016 годы» (мероприятие «Разработка проекта организации дорожного движения в городе Благовещенске») в сумме 2 613 тыс. рублей; </t>
  </si>
  <si>
    <t>«Развитие и модернизация систем коммунальной инфраструктуры города Благовещенска на 2009-2013 годы» (мероприятие «Реконструкция очистных сооружений Северного жилого района, г. Благовещенск, Амурская область») в сумме 33 000 тыс. рублей.</t>
  </si>
  <si>
    <t>№ 10 от 18.03.2013 Заключение на проект решения Благовещенской городской Думы «О внесении изменений в решение Благовещенской городской Думы от 26.04.2012 № 39/50 «Об утверждении структуры администрации города Благовещенска»</t>
  </si>
  <si>
    <t>№ 11 от 18.03.2013 Заключение на проект решения Благовещенской городской Думы «О внесении изменений в решение Благовещенской городской Думы от 27.03.2003 № 33/33 «Об утверждении структуры Благовещенской городской Думы»</t>
  </si>
  <si>
    <t>№ 12 от 18.03.2013 Заключение на проект решения Благовещенской городской Думы «Об установлении отдельным категориям граждан дополнительных мер социальной поддержки по оплате за проезд в автобусах, следующих к местам расположения садовых участков»</t>
  </si>
  <si>
    <t>№ 13 от 15.04.2013 Заключение на проект решения Благовещенской городской Думы «Об установлении отдельным категориям граждан дополнительных мер социальной поддержки по оплате за проезд в автобусах, следующих к местам расположения садовых участков»</t>
  </si>
  <si>
    <t>Без замечаний</t>
  </si>
  <si>
    <t>№ 14 от 16.04.2013 Заключение на проект решения Благовещенской городской Думы «О внесении изменений в решение Благовещенской городской Думы от 13.12.2012 № 50/133 «О городском бюджете на 2013 год»</t>
  </si>
  <si>
    <t>В период подготовки настоящего заключения Финансовым управлением администрации города Благовещенска 12.04.2013 представлен Проект решения, в котором произведено уменьшение доходной и расходной части городского бюджета на 449 тыс. рублей. С учетом произведенных корректировок доходы городского бюджета увеличились на 208 329 тыс. рублей, или 5,9 процента и отражены в размере 3 765 761 тыс. рублей, расходная часть увеличилась на сумму 211 329 тыс. рублей, или на 5,5 процента и составила 4 059 696 тыс. рублей.</t>
  </si>
  <si>
    <t>Решение Благовещенской городской Думы от 27.06.2013 № 60/70.</t>
  </si>
  <si>
    <t>Итого по заключению № 14</t>
  </si>
  <si>
    <t>№ 15 от 26.04.2013 Заключение на Отчет об исполнении городского бюджета за 2012 год  (по итогам внешней проверки годовой бюджетной отчетности)</t>
  </si>
  <si>
    <t>Комитету по управлению имуществом муниципального образования города Благовещенска в срок до 01.06.2013 отразить на счетах бухгалтерского учета уставной фонд муниципальных предприятий.</t>
  </si>
  <si>
    <t>нарушения отражены в приложении по внешней</t>
  </si>
  <si>
    <t xml:space="preserve">Сумма уставного капитала муниципальных предприятий (75002 тыс. рублей) отражена. Информация Комитета по управлению имуществом от 30.05.2013 № 6530 по бюджетному учету по состоянию на 01.04.2013. </t>
  </si>
  <si>
    <t>Главным администраторам бюджетных средств при ведении бюджетного учета и формировании бюджетной отчетности соблюдать требования Инструкции № 191н.</t>
  </si>
  <si>
    <t>Администрации города Благовещенска при исполнении городского бюджета обеспечивать отражение муниципальных гарантий в соответствии со ст. 96, п. 12 ст. 115 Бюджетного кодекса Российской Федерации.</t>
  </si>
  <si>
    <t>По информации Администрации от 15.05.2013 № 01-15/3385 замечание будут учтены при дальнейшей работе.</t>
  </si>
  <si>
    <t>Кредиты выданные под муниципальную гарантию полностью погашены в 2012 году.  Входящий остаток в структуре муниципального долга по состоянию на 01.01.2013 по муниципальным гарантиям соответствует данным долговой книги.</t>
  </si>
  <si>
    <t>Итого по заключению № 15</t>
  </si>
  <si>
    <t>№ 16 от 15.05.2013 Заключение на проект решения Благовещенской городской Думы «Об исполнении городского бюджета 2012 года»</t>
  </si>
  <si>
    <t>При внесении изменений в Решение о городском бюджете и его исполнении соблюдать требования Бюджетного кодекса Российской Федерации, Федерального закона от 06.10.2003 № 131-ФЗ «Об общих принципах организации местного самоуправления в Российской Федерации», Федерального закона от 21.07.2005 № 94-ФЗ «О размещении заказов на поставки товаров, выполнение работ оказание услуг для государственных и муниципальных нужд».</t>
  </si>
  <si>
    <t xml:space="preserve">Администрации города Благовещенска   при исполнении городского бюджета обеспечивать отражение муниципальных гарантий в соответствии со ст. 96, п. 12 ст. 115 Бюджетного кодекса Российской Федерации. </t>
  </si>
  <si>
    <t>По информации Администрации от 15.05.2013 № 01-15/3385 замечания будут учтены при дальнейшей работе.</t>
  </si>
  <si>
    <t>Финансовому управлению администрации города Благовещенска при составлении и исполнении городского бюджета обеспечивать отражение муниципальных гарантий в соответствии со ст. 96, п. 12 ст. 115 Бюджетного кодекса Российской Федерации.</t>
  </si>
  <si>
    <t>По информации Финансового управления от 13.05.2013 № 01-06/488 предложение приято.</t>
  </si>
  <si>
    <t>Финансовому управлению администрации города Благовещенска обеспечивать сопоставимость данных решения о бюджете в части структуры муниципального долга данным, отраженным в долговой книге муниципального образования.</t>
  </si>
  <si>
    <t>Администрации города Благовещенска при формировании расходов на реализацию долгосрочных целевых программ и внесении в них изменений соблюдать нормы ст.ст. 65, 179 Бюджетного кодекса Российской Федерации и Порядка принятия решений о разработке долгосрочных целевых программ и их формирования и реализации в муниципальном образовании городе Благовещенске, утвержденного постановлением мэра города Благовещенска от 06.08.2008 № 2495.</t>
  </si>
  <si>
    <t>4 127*</t>
  </si>
  <si>
    <t>Итого по заключению № 16</t>
  </si>
  <si>
    <t>№ 17 от 21.05.2013 Заключение на проект решения Благовещенской городской Думы «О внесении изменений в решение Благовещенской городской Думы от 13.12.2012 № 50/133 «О городском бюджете на 2013 год»</t>
  </si>
  <si>
    <t>Администрации города Благовещенска при внесении Проекта решения в Благовещенскую городскую Думу представлять финансово-экономическое обоснование с расчетами и правовыми обоснованиями (ст. 15 Регламента Благовещенской городской Думы).</t>
  </si>
  <si>
    <t>Администрации города Благовещенска соблюдать основные направления бюджетной политики и прогноз социально-экономического развития г. Благовещенска, одобренный постановлением администрации города Благовещенска от 25.10.2012 № 4849, в части сокращения размера дефицита.</t>
  </si>
  <si>
    <t>Финансовому управлению администрации города Благовещенска при внесении Проекта решения соблюдать требования ст. 36 Бюджетного кодекса Российской Федерации.</t>
  </si>
  <si>
    <t>Замечание учтено. Решение Благовещенской городской Думы от 13.09.2013 № 63/98 "О внесении изменений в решение Благовещенской городской Думы от 13.12.2012 № 50/133 «О городском бюджете на 2013 год».</t>
  </si>
  <si>
    <t>Финансовому управлению администрации города Благовещенска в приложении № 2 «Ведомственная структура расходов городского бюджета на 2013 год» по главному распорядителю бюджетных средств - Администрации города Благовещенска уточнить наименование долгосрочной целевой программы и ее подпрограммы по коду целевой статьи 602 01 00.</t>
  </si>
  <si>
    <t>Замечание учтено при принятии решения от 30.05.2013 № 59/55.</t>
  </si>
  <si>
    <t>Администрации города Благовещенска при разработке и реализации мероприятий долгосрочных целевых программ соблюдать требования п. 6.5 Порядка разработки документов стратегического планирования социально-экономического развития муниципального образования город Благовещенск, утвержденный постановлением администрации города Благовещенска от 15.04.2011 № 1650.</t>
  </si>
  <si>
    <t>Итого по заключению № 17</t>
  </si>
  <si>
    <t>№ 18 от 30.05.2013 Заключение на проект решения Благовещенской городской Думы «Об утверждении Положения о порядке перечисления муниципальными предприятиями города Благовещенска части прибыли, остающейся после уплаты налогов и иных обязательных платежей, в доход городского бюджета»</t>
  </si>
  <si>
    <t>Предложение принято. Решение Благовещенской городской Думы от 27.06.2013 № 60/70.</t>
  </si>
  <si>
    <t>№ 19 от 11.06.2013 Заключение на проект решения Благовещенской городской Думы «Об утверждении Положения о порядке проведения конкурсов на право заключения договора на установку и эксплуатацию рекламной конструкции на земельном участке, здании или ином недвижимом имуществе, находящемся в собственности муниципального образования города Благовещенска или на земельном участке, государственная собственность на который не разграничена»</t>
  </si>
  <si>
    <t xml:space="preserve">Раздел 1 «Общие положения» Положения о порядке проведения конкурсов на право заключения договора на установку и эксплуатацию рекламной конструкции на земельном участке, здании или ином недвижимом имуществе, находящемся в собственности муниципального образования города Благовещенска или на земельном участке, государственная собственность на который не разграничена  не раскрывает понятие «участник конкурса», «претендент», что приводит к двойному толкованию слов. Так, в Разделе 2 «Условия участия в конкурсе» применятся понятие «участник конкурса», а в Разделе 6 «Порядок проведения конкурса» - претендент. Фактически до момента определения конкурсной комиссией представленных документов на соответствие Положению, лицо, подавшее документы на участие в конкурсе, является претендентом. Пунктом 1.8 Положения определено, что «Комитет по управлению имуществом муниципального образования города Благовещенска формирует и согласовывает пакет документов», при этом не определено с кем производится согласование документов. Пункт 1.9 Положения дублирует пункт 5.6.  Пункт 2.3 Положения не соответствует требованиям частей 5.3, 5.4 ст. 19 Федерального закона от 13.03.2006 № 38-ФЗ, а именно - не определен способ (методика) расчета доли участника конкурса в сфере распространения наружной рекламы, не указаны какие площади рекламных конструкций учитываются при расчете доли. Согласно п. 6.18, абзаца второго п. 7.2 Раздела 7 «Порядок и условия проведения повторного конкурса определяются в соответствии с настоящим Положением и действующим законодательством Российской Федерации». При этом, в настоящем Положении порядок и условия проведения повторного конкурса не определены.
</t>
  </si>
  <si>
    <t>№ 20 от 12.07.2013 Заключение на проект решения Благовещенской городской Думы «О создании муниципального дорожного фонда города Благовещенска и утверждения Порядка формирования и использования бюджетных ассигнований муниципального дорожного фонда города Благовещенска»</t>
  </si>
  <si>
    <t>№ 21 от 15.07.2013 Заключение на проект решения Благовещенской городской Думы «О внесении изменений в решение Благовещенской городской Думы от 13.12.2012 № 50/133 «О городском бюджете на 2013 год»</t>
  </si>
  <si>
    <t>Итого по заключению № 21</t>
  </si>
  <si>
    <t>№ 22 от 16.07.2013 Заключение на проект решения Благовещенской городской Думы «О внесении изменений в Положение о земельном налоге на территории города Благовещенска, утвержденное решением Думы города Благовещенск от 29.09.2005 № 4/32»</t>
  </si>
  <si>
    <t>Принять к рассмотрению Проект решения, внесенный главой администрации города Благовещенска с учетом замечаний</t>
  </si>
  <si>
    <t>Проект отправлен на доработку.</t>
  </si>
  <si>
    <t>№ 23 от 21.08.2013 Заключение на проект решения Благовещенской городской Думы «О внесении изменений в решение Благовещенской городской Думы от 13.12.2012 № 50/133 «О городском бюджете на 2013 год»</t>
  </si>
  <si>
    <t xml:space="preserve">Планируемый размер дефицита городского бюджета (9,7 процента) не соответствует основным направлениям бюджетной политики и прогнозу социально-экономического развития города Благовещенск (9,4 процента).  </t>
  </si>
  <si>
    <t>Соблюдать основные направления бюджетной политики и прогноз социально-экономического развития г. Благовещенска, одобренный постановлением администрации города Благовещенска от 25.10.2012 № 4849, в части сокращения размера дефицита.  Принять к рассмотрению Проект решения, внесенный главой администрации города Благовещенска.</t>
  </si>
  <si>
    <t>№ 24 от 04.09.2013 Заключение на проект решения Благовещенской городской Думы «О внесении изменений в решение Благовещенской городской Думы от 30.10.2008 № 47/139 «Об утверждении Положения о денежном содержании муниципальных служащих муниципального образования города Благовещенска и Положение о ежемесячном денежном вознаграждении выборных должностных лиц местного самоуправления муниципального образования города Благовещенска, депутатов, осуществляющих свои полномочия на постоянной основе, и иных должностных лиц местного самоуправления муниципального образования города Благовещенска»</t>
  </si>
  <si>
    <t>№ 25 от 13.09.2013 Заключение на проект решения Благовещенской городской Думы «О внесении изменений в решение Благовещенской городской Думы от 13.12.2012 № 50/133 «О городском бюджете на 2013 год»</t>
  </si>
  <si>
    <t>Замечание учтено частично (по п. 2). В таблицу программы внесены изменения, уточнен главный распорядитель  и вид расходов.</t>
  </si>
  <si>
    <t>Итого по заключению № 25</t>
  </si>
  <si>
    <t>№ 26 от 18.09.2013 Заключение на проект решения Благовещенской городской Думы «О внесении изменения в решение Думы города Благовещенска от 25.11.1999 № 153 «Об установлении ставок налога на имущество физических лиц»</t>
  </si>
  <si>
    <t>Принять к рассмотрению Проект решения.</t>
  </si>
  <si>
    <t xml:space="preserve">Проект решения не предусматривает периода действия предоставляемой льготы. </t>
  </si>
  <si>
    <t>В ходе подготовки настоящего заключения, представлена новая редакция Проекта решения в которой определен период действия льготы «… по 31.12.2013 года».</t>
  </si>
  <si>
    <t>№ 27 от 18.09.2013 Заключение на проект решения Благовещенской городской Думы «О внесении изменений в Положение о земельном налоге на территории города Благовещенска, утвержденное решением Думы города Благовещенск от 29.09.2005 № 4/32»</t>
  </si>
  <si>
    <t>Администрации города Благовещенска рассмотреть вопрос о внесении изменения в раздел II «Налоговые ставки», в сроки обеспечивающие вступления в силу решения Благовещенской городской Думы с 01.01.2014.</t>
  </si>
  <si>
    <t>№ 28 от 08.10.2013 Заключение на проект решения Благовещенской городской Думы «О внесении изменений в решение Благовещенской городской Думы от 27.11.2007 № 35/134 «О введении системы налогообложения в виде единого налога на вмененный налог для отдельных видов деятельности на территории муниципального образования города Благовещенска»</t>
  </si>
  <si>
    <t>№ 29 от 19.09.2013 Заключение на проект решения Благовещенской городской Думы «О внесении изменений в решение Благовещенской городской Думы  от 28.04.2011 № 25/43 «Об установлении дополнительных оснований признания безнадежными к взысканию недоимки физических лиц по местным налогам, задолженности по пеням и штрафам по местным налогам»</t>
  </si>
  <si>
    <t>Абзац второй пункта 1.2 «истечение установленного законодательством Российской Федерации срока взыскания задолженности по отмененным местным налогам (сборам)» дает неопределенность в применении  нормативного правового акта.</t>
  </si>
  <si>
    <t>Предложение принято. Решение Благовещенской городской Думы от 26.09.2013 № 64/101.</t>
  </si>
  <si>
    <t>Абзац второй пункта 1.2 изложить в следующей редакции:
«1.4. Наличие недоимки, задолженности по пеням и штрафам по местным налогам, отмененным до 1 января 2005 года».</t>
  </si>
  <si>
    <t>№ 30 от 08.10.2013 Заключение на проект решения Благовещенской городской Думы «О внесении изменений в Положение о предоставлении муниципальной гарантии муниципального образования города Благовещенск, утвержденное решением Благовещенской городской Думы от 24.11.2005 № 6/66»</t>
  </si>
  <si>
    <t>№ 31 от 08.10.2013 Заключение на проект решения Благовещенской городской Думы «О внесении изменений в Положение о земельном налоге на территории города Благовещенска, утвержденное решением Думы города Благовещенск от 29.09.2005 № 4/32»</t>
  </si>
  <si>
    <t>Принять к рассмотрению Проект решения, внесенный главой администрации города Благовещенска с учетом замечания.</t>
  </si>
  <si>
    <t xml:space="preserve">Дополнение раздела II «Налоговые ставки», предусматривающее рекомендации администрации города Благовещенска по осуществлению расчета доли в праве собственности на земельный участок, расположенный под многоквартирным жилым домом, и предоставлять данные сведения в Межрайонную ИФНС России № 1 по Амурской области, не соответствует нормам Налогового кодекса Российской Федерации. </t>
  </si>
  <si>
    <t>№ 32 от 09.10.2013 Заключение на проект решения Благовещенской городской Думы «О внесении изменений в Положение о бюджетном процессе в муниципальном образовании городе Благовещенске, утвержденное решением Благовещенской городской Думы от 20.12.2007 № 37/172»</t>
  </si>
  <si>
    <t>Слово «законов» следует исключить.</t>
  </si>
  <si>
    <t xml:space="preserve">Определить конкретное распределение бюджетных ассигнований с учетом положений, определенных в абз. 4 п. 3 ст. 184.1 Бюджетного кодекса Российской Федерации.  </t>
  </si>
  <si>
    <t xml:space="preserve">Указанную норму Положения следует привести в соответствие с п. 3 ст. 184.1 Бюджетного кодекса Российской Федерации. </t>
  </si>
  <si>
    <t>Слово «государственного» следует исключить.</t>
  </si>
  <si>
    <t>Учитывая внесенные изменения в Бюджетный кодекс Российской Федерации (в июле 2013 года принят Федеральный закон от 23.07.2013 № 252-ФЗ «О внесении изменений в Бюджетный кодекс Российской Федерации и отдельные законодательные акты Российской Федерации», вступивший в силу с 08.08.2013), требуется дальнейшее уточнение норм действующего Положения о бюджетном процессе (ст.ст. 6, 8, п. 5 ст. 25, гл. 7, гл. 8).</t>
  </si>
  <si>
    <t>размер резервного фонда администрации города Благовещенска (ст. 81 Бюджетного кодекса Российской Федерации);</t>
  </si>
  <si>
    <t>структура муниципального долга города Благовещенска в очередном финансовом году и плановом периоде (ст. 100 Бюджетного кодекса Российской Федерации);</t>
  </si>
  <si>
    <t>программа муниципальных заимствований на очередной финансовый год и плановый период (ст. 110.1 Бюджетного кодекса Российской Федерации);</t>
  </si>
  <si>
    <t>программа предоставления муниципальных гарантий в очередном финансовом году и плановом периоде (ст. 110.2 Бюджетного кодекса Российской Федерации);</t>
  </si>
  <si>
    <t>субсидии юридическим лицам (за исключением субсидий (муниципальным) учреждениям), индивидуальным предпринимателям, а также физическим лицам - производителям товаров, работ, услуг (ст. 78 Бюджетного кодекса Российской Федерации);</t>
  </si>
  <si>
    <t>бюджетные инвестиции, предоставляемые юридическим лицам, не являющимся муниципальными учреждениями и муниципальными унитарными предприятиями (за исключением бюджетных инвестиций в объекты капитального строительства) (ст. 80 Бюджетного кодекса Российской Федерации);</t>
  </si>
  <si>
    <t>объем бюджетных ассигнований муниципального дорожного фонда в очередном финансовом году и плановом периоде (ст. 179.4 Бюджетного кодекса Российской Федерации, решение Благовещенской городской Думы от 25.07.2013 № 61/88 «О муниципальном дорожном фонде города Благовещенска»).</t>
  </si>
  <si>
    <t xml:space="preserve">Дополнить ст. 11 в соответствии с требованиями БК РФ (ст. ст. 78, 80, 81, 100, 110.1, 179.40, дополнить ст. 19 (дополнить состав документов).                                                     Контрольно-счетная палата, предлагает дополнить утверждаемые показатели городского бюджета (п. 2 статьи 11) в соответствии с требованиями Бюджетного кодекса Российской Федерации: </t>
  </si>
  <si>
    <t>В статье 19 дополнить состав документов словами «принятые администрацией города Благовещенска нормативные правовые акты по утверждению муниципальных программам и по выделению средств из резервного фонда администрации города Благовещенска, приводящие к изменению расходной части городского бюджета».</t>
  </si>
  <si>
    <t>№ 33 от 15.10.2013 Заключение на проект решения Благовещенской городской Думы «О внесении изменений в Положение о бюджетном процессе в муниципальном образовании городе Благовещенске, утвержденное решением Благовещенской городской Думы от 20.12.2007 № 37/172»</t>
  </si>
  <si>
    <t>№ 34 от 07.11.2013 Заключение на проект решения Благовещенской городской Думы от 13.12.2012 «О внесении изменений в решение Благовещенской городской Думы от 13.12.2012 № 50/133 «О городском бюджете на 2013 год»</t>
  </si>
  <si>
    <t>программа «Обеспечение безопасности дорожного движения в городе Благовещенске на 2012 - 2016 годы» (в ред. от 03.10.2013 № 4965) - 2 198 тыс. рублей;</t>
  </si>
  <si>
    <t>программа «Развитие и модернизация систем коммунальной инфраструктуры города Благовещенска на 2009 - 2014 годы» (в ред. от 31.10.2013 № 5554) – 460 тыс. рублей;</t>
  </si>
  <si>
    <t>от 05.11.2013 № 5700 «О внесении изменений в муниципальную программу «Строительство и реконструкция объектов муниципальной собственности в городе Благовещенске на 2012 - 2015 годы», утвержденную постановлением администрации города Благовещенска от 03.08.2011 № 3381» - 20 860 тыс. рублей;</t>
  </si>
  <si>
    <t>от 03.10.2013 № 4965 «О внесении изменений в муниципальную программу «Обеспечение безопасности дорожного движения в городе Благовещенске на 2012 - 2016 годы», утвержденную постановлением мэра города от 24 октября 2008 г. № 3446» - 2 198 тыс. рублей;</t>
  </si>
  <si>
    <t>от 31.10.2013 № 5554 «О внесении изменений в постановление мэра города Благовещенска от 09.12.2008 № 4091 «Об утверждении долгосрочной целевой программы «Развитие и модернизация систем коммунальной инфраструктуры города Благовещенска на 2009 - 2014 годы») – 8 466 тыс. рублей.</t>
  </si>
  <si>
    <t>Итого по заключению № 34</t>
  </si>
  <si>
    <t>№ 35 от 08.11.2013 Заключение на проект решения Благовещенской городской Думы «Об утверждении базовой ставки арендной платы за пользование недвижимым имуществом, находящимся в муниципальной собственности»</t>
  </si>
  <si>
    <t>Так, в результате заключения договоров аренды движимого и недвижимого муниципального имущества с ОАО «Амурские коммунальные системы», в нарушение Положения о порядке сдачи в аренду муниципального имущества г. Благовещенска, утвержденного решением Думы города Благовещенска от 30.01.2002 № 16/13, потери городского бюджета за 2014 год составят от 30 001 тыс. рублей до 86 536 тыс. рублей. В случае утверждения базовой ставки арендной платы за пользование недвижимым имуществом в размере 205 рублей потери бюджета в 2014 году составят от 31 440 тыс. рублей до 90 852 тыс. рублей.</t>
  </si>
  <si>
    <t>наименование кода поступлений в бюджет 1 11 05034 04 0000 120 в редакции приложения № 1 к Проекту решения не соответствует его наименованию, отраженному в приказе Минфина Российской Федерации от 01.07.2013 № 65н;</t>
  </si>
  <si>
    <t>наименование кода поступлений в бюджет 1 11 05034 04 0000 120 привести в соответствие с приказом Минфина Российской Федерации от 01.07.2013 № 65н;</t>
  </si>
  <si>
    <t>в перечне администраторов доходов не указан главный администратор доходов Управление федеральной службы исполнения наказаний по Амурской области (код главного администратора доходов бюджета 320);</t>
  </si>
  <si>
    <t>дополнить перечень администраторов доходов, включив в него Управление федеральной службы исполнения наказаний по Амурской области (код главного администратора доходов бюджета 320);</t>
  </si>
  <si>
    <t>не содержится код классификации доходов городского бюджета 1 16 41000 01 0000 140 «Денежные взыскания (штрафы) за нарушение законодательства Российской Федерации об электроэнергетике», закрепленный за администратором доходов городского бюджета «Дальневосточное управление Федеральной службы по экологическому, технологическому и атомному надзору».</t>
  </si>
  <si>
    <t>закрепить за администратором доходов городского бюджета «Дальневосточное управление Федеральной службы по экологическому, технологическому и атомному надзору» код классификации доходов городского бюджета 1 16 41000 01 0000 140 «Денежные взыскания (штрафы) за нарушение законодательства Российской Федерации об электроэнергетике».</t>
  </si>
  <si>
    <t>распределение бюджетных ассигнований по разделам, подразделам, целевым статьям, группам видов расходов классификации расходов бюджетов. Анализ расходов городского бюджета в динамике за 2014 – 2016 годы свидетельствует и снижении расходов на программные мероприятия, что не способствует решению одной из основных задач бюджетной и налоговой политики на 2014-2016 годы по развитию программно-целевых методов управления, обозначенной в Бюджетном послании Президента Российской Федерации от 13.06.2013 «О бюджетной политике в 2014-2016 годах»;</t>
  </si>
  <si>
    <t>Принять меры, направленные на реализацию задач, поставленных в Бюджетном послании, а именно повысить эффективность бюджетных расходов за счет увеличения программной части бюджета, в плановом периоде 2015 и 2016 годов.</t>
  </si>
  <si>
    <t>Показатели расходов в Приложении № 8 привести в соответствие с Приложением № 6.</t>
  </si>
  <si>
    <t>В Приложении № 6 решения Благовещенской городской Думы от 05.12.2013 № 68/149 уточнены расходы по коду РПР  0502.</t>
  </si>
  <si>
    <t>Привести объемы средств городского бюджета в Проекте решения на 2014 - 2015 годы в соответствие с данными муниципальной программы «Развитие пассажирского транспорта в городе Благовещенске на 2011 - 2015 годы».</t>
  </si>
  <si>
    <t>В Приложениях № 8, № 9 решения Благовещенской городской Думы от 05.12.2013 № 68/149 уточнены расходы в соответствии с муниципальной программой.</t>
  </si>
  <si>
    <t>В муниципальной программе по объекту «Магистральные улицы Северного планировочного района г. Благовещенска, Амурская область (ул. Шафира, ул. Муравьёва - Амурского, ул. Зелёная) привести к единообразию приложения «Система программных мероприятий» и «Целевые индикаторы и показатели программы».</t>
  </si>
  <si>
    <t>Формирование расходов городского бюджета осуществлять в соответствии с требованиями Бюджетного кодекса Российской Федерации и Федерального закона № 131-ФЗ.</t>
  </si>
  <si>
    <t>Предусмотренные в Проекте решения бюджетные ассигнования на приобретение спецтехники для нужд муниципального образования должны осуществляться в соответствии с нормами статей 69.1, 72 Бюджетного кодекса Российской Федерации.  При формировании и осуществлении бюджетных расходов на приобретение спецтехники соблюдать требования Бюджетного кодекса Российской Федерации, Федерального закона от 05.04.2013 № 44-ФЗ.</t>
  </si>
  <si>
    <t>В Приложении № 8 решения Благовещенской городской Думы от 05.12.2013 № 68/149 приобретение спецтехники отражено в рамках Муниципальной программы "Развитие автомобильных дорог местного значения и дорожного хозяйства города Благовещенска на 2009-2016 годы".</t>
  </si>
  <si>
    <t>Расходные обязательства, осуществляемые за счет средств городского бюджета, привести в соответствие с нормами ст. 9 Федерального закона «Об образовании в Российской Федерации», статей 1, 2 Закона Амурской области об образовании.</t>
  </si>
  <si>
    <t>При формировании и осуществлении бюджетных расходов по: содержанию санитарной службы и мест захоронения; дорожной деятельности в отношении автомобильных дорог местного значения в границах городского округа; обеспечению безопасности дорожного движения; организации благоустройства территории городского округа (включая освещение улиц, озеленение территории) соблюдать требования Бюджетного кодекса Российской Федерации, Федерального закона от 05.04.2013 № 44-ФЗ.</t>
  </si>
  <si>
    <t>содержанию санитарной службы и мест захоронения (субсидии юридическим лицам на возмещение затрат по содержанию санитарной службы и мест захоронения) на 2014 год в сумме 22 866,1 тыс. рублей, на плановый период 2015 и 2016 годов 24 032,3 тыс. рублей и 25 258 тыс. рублей соответственно;</t>
  </si>
  <si>
    <t>дорожной деятельности в отношении автомобильных дорог местного значения в границах городского округа (субсидии казенным предприятиям на возмещение затрат, связанных с выполнением заказа по содержанию и ремонту улично-дорожной сети) на 2014 год – 348 832 тыс. рублей, на плановый период 2015 и 2016 годов по 240 832 тыс. рублей;</t>
  </si>
  <si>
    <t>обеспечению безопасности дорожного движения (субсидии юридическим лицам, выполняющим работы, оказывающим услуги по содержанию и обслуживанию средств регулирования дорожного движения) 2014 год - 28 451 тыс. рублей, на плановый период 2015 и 2016 годов в объемах 29 902 тыс. рублей и 31 427 тыс. рублей соответственно);</t>
  </si>
  <si>
    <t xml:space="preserve">организации благоустройства территории городского округа включая: озеленение территории (субсидии юридическим лицам, выполняющим работы, оказывающим услуги по содержанию озелененных территорий общего пользования города Благовещенска) на 2014 год – 39 439,1 тыс. рублей, на плановый период 2015 и 2016 годов в объемах 41 450,5 тыс. рублей и 43 564,5 тыс. рублей соответственно; </t>
  </si>
  <si>
    <t>освещение улиц (субсидии юридическим лицам, выполняющим работы, оказывающим услуги по содержанию муниципальных сетей наружного освещения и световых устройств) на 2014 год - 54 003 тыс. рублей, на плановый период 2015 и 2016 годов в объемах 56 757,2 тыс. рублей и 59 651,8 тыс. рублей соответственно;</t>
  </si>
  <si>
    <t>субсидии на возмещение затрат, связанных с погашением кредита, оплатой лизинговых платежей за приобретаемые в муниципальную собственность транспортные средства, оборудование для участка технического обслуживания и ремонта с целью осуществления пассажирских перевозок, а также определение в муниципальной программе «Развитие пассажирского транспорта в городе Благовещенске на 2011 - 2015 годы» получателей субсидий муниципальных предприятий на 2014 год - 37 000 тыс. рублей и на плановый период 2015 года - 24 700 тыс. рублей,</t>
  </si>
  <si>
    <t>не соблюдены требования статей 69, 69.1, 72 Бюджетного кодекса Российской Федерации (не верно определена форма бюджетных расходов при решении вопросов местного значения).</t>
  </si>
  <si>
    <t>Отражение расходов городского бюджета на содержание и ремонт автомобильных дорог осуществлять в соответствии с приказом Минфина России от 01.07.2013 № 65н исходя из полномочий органов местного самоуправления в сфере управления и распоряжения имуществом муниципального образования города Благовещенска.</t>
  </si>
  <si>
    <t>Рассмотреть вопрос об утверждении нормативов финансовых затрат на капитальный ремонт, ремонт и содержание автомобильных дорог местного значения и правил расчета размера ассигнований местного бюджета на указанные цели (п. 3 ст. 34 Федерального закона от 08.11.2007 № 257-ФЗ «Об автомобильных дорогах и о дорожной деятельности в Российской Федерации и о внесении изменений в некоторые законодательные акты Российской Федерации»).</t>
  </si>
  <si>
    <t>При формировании расходов на обеспечение деятельности МУ «Информационное агентство «Город» соблюдать требования Бюджетного кодекса Российской Федерации, Федерального закона от 06.10.2003 № 131-ФЗ, Закона Российской Федерации от 27.12.1991 № 2124-I «О средствах массовой информации».</t>
  </si>
  <si>
    <t>Произвести корректировку доходов и расходных обязательств на оплату земельного налога в ходе исполнения городского бюджета в 2014 году.</t>
  </si>
  <si>
    <t xml:space="preserve">Администрации города Благовещенска: 2014 год - 56001 тыс. рублей; 2015 год - 74 668 тыс. рублей; 2016 год - 74 668 тыс. рублей. </t>
  </si>
  <si>
    <t xml:space="preserve">Управлению образования администрации города Благовещенска: 2014 год -  76938,9 тыс. рублей; 2015 год - 102585  тыс. рублей; 2016 год -  102585 тыс. рублей. </t>
  </si>
  <si>
    <t xml:space="preserve">Управлению культуры администрации города Благовещенска: 2014 год - 13 332 тыс. рублей; 2015 год - 17 762,7  тыс. рублей; 2016 год - 17 762,6 тыс. рублей.  </t>
  </si>
  <si>
    <t>В целях оптимизации расходов на уплату земельного налога рассмотреть вопрос об изъятии земельных участков в казну муниципального образования, не используемых в соответствии с уставной деятельностью учреждений.                                                                                                                   С учетом пересчета налога на землю в связи с изменением кадастровой стоимости земельных участков, а также уплаты налога в размере 3/4 годовых назначений, указанные расходы составят в сумме 3 071 тыс. рублей, или на 7 084,9 тыс. рублей меньше, чем предусмотрено Проектом решения, в том числе:</t>
  </si>
  <si>
    <t>МУ «Городское управление капитального строительства» - 10 125 тыс. рублей;</t>
  </si>
  <si>
    <t>МАУ СОК «Юность» - 30,9 тыс. рублей.</t>
  </si>
  <si>
    <t>МАУ СОК «Юность» - 41 тыс. рублей.</t>
  </si>
  <si>
    <t xml:space="preserve">При определении видов бюджетных ассигнований для реализации мероприятий вышеуказанной программы соблюдать требования статей 69.1, 70 Бюджетного кодекса Российской Федерации. </t>
  </si>
  <si>
    <t>В Приложении № 8 решения Благовещенской городской Думы от 05.12.2013 № 68/149  по муниципальной программе «Развитие отрасли культуры в городе Благовещенске на 2011 - 2014 годы» сокращены расходы на 20 000 тыс. рублей, и перераспределены на: Муниципальную программу "Развитие физической культуры и спорта в городе Благовещенске на 2012-2015 годы" - 5600 тыс. рублей (на приобретение льдоуборочной машины), Управлению образования 5000 тыс. рублей (на обследование судов), Муниципальную программу «Развитие туризма в городе Благовещенске на 2010-2014 годы» - 9000 тыс. рублей (парк "Дружба"), дефицит - 400 тыс. рублей.</t>
  </si>
  <si>
    <t>Постановление от 28.11.2013 № 5950 «О внесении изменения в постановление администрации города Благовещенска от 25.01.2012 № 265 «Об утверждении положения о муниципальном гранте в сфере культуры и искусства города Благовещенска»</t>
  </si>
  <si>
    <t>При отражении видов расходов в Проекте решения соблюдать требования приказа Минфина России № 65н.</t>
  </si>
  <si>
    <t>В Приложениях № 8, № 9 решения Благовещенской городской Думы от 05.12.2013 № 68/149 внесены изменения - средства отражены исходя из организационно-правовых форм и полномочий исполнителей мероприятий.</t>
  </si>
  <si>
    <t>Уточнить в вышеуказанных приложениях наименования, коды целевых статей расходов и наименование видов расходов городского бюджета.</t>
  </si>
  <si>
    <t>В Приложениях № 8, № 9 решения Благовещенской городской Думы от 05.12.2013 № 68/149 внесены изменения в соответствии с приказом  финансового управления администрации города Благовещенска от 25.10.2013 № 48.</t>
  </si>
  <si>
    <t>предусмотрены виды расходов, наименование которых не соответствует наименованиям, утвержденным приказами финансового управления администрации города Благовещенска от 14.08.2013 № 35 «Об утверждении перечня видов расходов классификации расходов для составления городского бюджета на 2014 год и на плановый период 2015 и 2016 годов», от 21.11.2013 № 52 «О внесении изменений в Перечень видов расходов бюджетов для составления городского бюджета на 2014 год и на плановый период 2015 и 2016 годов, утвержденный приказом финансового управления администрации города Благовещенска от 14.08.2013 № 35».</t>
  </si>
  <si>
    <t>В Приложениях № 8, № 9 решения Благовещенской городской Думы от 05.12.2013 № 68/149 внесены изменения в соответствии с приказами финансового управления администрации города Благовещенска от 14.08.2013 № 35, от 21.11.2013 № 52.</t>
  </si>
  <si>
    <t>по главному распорядителю бюджетных средств – Управление ЖКХ (код главы 005):</t>
  </si>
  <si>
    <t>по коду раздела 0502 «Коммунальное хозяйство», виду расходов 810 «Субсидии юридическим лицам (кроме некоммерческих организаций) индивидуальным предпринимателям, физическим лицам» на сумму 14 103,7 тыс. рублей (ежегодно), не указана целевая статья 05 1 8712 «Компенсация теплоснабжающим организациям выпадающих доходов, возникающих в результате установления льготных тарифов для населения Амурской области»;</t>
  </si>
  <si>
    <t>Указать в вышеуказанных приложениях, по соответствующим главным распорядителям, целевые статьи и уточнить наименование подраздела.</t>
  </si>
  <si>
    <t xml:space="preserve">В Приложениях № 8, № 9 решения Благовещенской городской Думы от 05.12.2013 № 68/149 отражена целевая статья 05 1 8712.  </t>
  </si>
  <si>
    <t>по главному распорядителю бюджетных средств – Администрация города Благовещенска (код главы 002):</t>
  </si>
  <si>
    <t>по коду раздела 1201 «Телевидение и радиовещание» на сумму 3 000 тыс. рублей (2014 г.) не указана целевая статья 70 00 0000 «Муниципальные программы»;</t>
  </si>
  <si>
    <t>В Приложении № 8 решения Благовещенской городской Думы от 05.12.2013 № 68/149 отражена целевая статья 70 00 0000.</t>
  </si>
  <si>
    <t>по коду раздела 0408 «Транспорт» на сумму 81 470 тыс. рублей (2014 г.), 81 693,6 тыс. рублей (2015 г.), 81 925,2 тыс. рублей (2016 г.) не указана целевая статья 00 0 0000 «Непрограммные расходы»;</t>
  </si>
  <si>
    <t xml:space="preserve">В Приложениях № 8, № 9 решения Благовещенской городской Думы от 05.12.2013 № 68/149 отражена целевая статья 00 0 0000. </t>
  </si>
  <si>
    <t xml:space="preserve">В Приложениях № 8, № 9 решения Благовещенской городской Думы от 05.12.2013 № 68/149 отражен код подраздела 1004 в соответствии   с приказом Минфина России от 01.07.2013 № 65н. </t>
  </si>
  <si>
    <t>В Приложении № 8 уточнить период действия программы.</t>
  </si>
  <si>
    <t>В Приложении № 8 решения Благовещенской городской Думы от 05.12.2013 № 68/149 период действия муниципальной программы отражен до 2016 года.</t>
  </si>
  <si>
    <t>При изменении плановых объемов финансирования программ соблюдать Порядок разработки программ, в части направления на рассмотрения проектов программ в контрольно-счетную палату.</t>
  </si>
  <si>
    <t>При продлении срока действия программ соблюдать Порядок разработки программ, не превышать утвержденный срок продления один год.</t>
  </si>
  <si>
    <t>Не допускать нарушений Порядка разработки программ, при разработке и утверждении муниципальных программ на очередной финансовый год.</t>
  </si>
  <si>
    <t>Не допускать нарушений Порядка разработки программ, при сокращении, начиная с очередного года бюджетных ассигнований на финансовое обеспечение реализации  муниципальных программ.</t>
  </si>
  <si>
    <r>
      <t xml:space="preserve">Одним из крупных плательщиков арендной платы по данному виду дохода является ОАО «Амурские коммунальные системы». Согласно произведенного расчету, только по одному договору аренды снижение составит </t>
    </r>
    <r>
      <rPr>
        <b/>
        <sz val="10"/>
        <color theme="1"/>
        <rFont val="Times New Roman"/>
        <family val="1"/>
        <charset val="204"/>
      </rPr>
      <t xml:space="preserve">1 156,9 </t>
    </r>
    <r>
      <rPr>
        <b/>
        <shadow/>
        <sz val="10"/>
        <color rgb="FF000000"/>
        <rFont val="Times New Roman"/>
        <family val="1"/>
        <charset val="204"/>
      </rPr>
      <t>тыс. рублей.</t>
    </r>
  </si>
  <si>
    <r>
      <t xml:space="preserve">Одним из крупных плательщиков арендной платы за земли, находящиеся в собственности городских округов, является ОАО «Амурские коммунальные системы». Согласно произведенного расчету, только по одному договору аренды снижение составит </t>
    </r>
    <r>
      <rPr>
        <b/>
        <sz val="10"/>
        <color theme="1"/>
        <rFont val="Times New Roman"/>
        <family val="1"/>
        <charset val="204"/>
      </rPr>
      <t>2 495,4 тыс. рублей.</t>
    </r>
  </si>
  <si>
    <r>
      <t xml:space="preserve">В целях недопущения неправомерных расходов по предоставлению грантов принять нормативный акт, определяющий Порядок предоставления муниципального гранта в сфере культуры и искусства в 2014 </t>
    </r>
    <r>
      <rPr>
        <sz val="10"/>
        <color rgb="FF000000"/>
        <rFont val="Times New Roman"/>
        <family val="1"/>
        <charset val="204"/>
      </rPr>
      <t>году.</t>
    </r>
  </si>
  <si>
    <t>Расхождения устранены</t>
  </si>
  <si>
    <t xml:space="preserve">Итого по заключениям № 36, 37, 39 </t>
  </si>
  <si>
    <t>№ 38 от 29.11.2013 Заключение на проект решения Благовещенской городской Думы «О согласии создания на территории муниципального образования г. Благовещенска зоны территориального развития»</t>
  </si>
  <si>
    <t>№ 40 от 09.12.2013 Заключение на проект решения Благовещенской городской Думы «О внесении изменений в решение Благовещенской городской Думы от 13.12.2012 № 50/133 «О городском бюджете на 2013 год»</t>
  </si>
  <si>
    <t>«Обеспечение безопасности дорожного движения в городе Благовещенске на 2012-2016 годы» (мероприятия: установка светофоров СОШ № 16, Амурская ярмарка, модернизация светофоров Ленина – Трудовая) в сумме 1 177 тыс. рублей;</t>
  </si>
  <si>
    <t>Постановление администрации г. Благовещенска от 03.10.2013 № 4965 "О внесении изменений в долгосрочную целевую программу "Обеспечение безопасности дорожного движения в городе Благовещенске на 2012 - 2016 годы", утвержденную постановлением мэра города от 24.10.2008 № 3446".</t>
  </si>
  <si>
    <t>«Развитие туризма в городе Благовещенске на 2010 - 2014 годы» (мероприятие «Проведение работ по капитальному ремонту зданий и благоустройству территории парка Дружбы (в том числе изготовление проектно-сметной документации)» в сумме 4 800 тыс. рублей;</t>
  </si>
  <si>
    <t>Постановление администрации г. Благовещенска от 06.12.2013 № 6239 "О внесении изменений в долгосрочную целевую программу "Развитие туризма в городе Благовещенске на 2010 - 2014 годы", утвержденную постановлением мэра города Благовещенска от 07.07.2009 № 1076".</t>
  </si>
  <si>
    <t>«Строительство и реконструкция объектов муниципальной собственности в городе Благовещенске на 2012 - 2015 годы» (мероприятие «Реконструкция МОАУ СОШ № 22 в г. Благовещенске (в т.ч. проектные работы)») в сумме 110 тыс. рублей;</t>
  </si>
  <si>
    <t>«Строительство и реконструкция объектов муниципальной собственности в городе Благовещенске на 2012 - 2015 годы» (мероприятие «Планировка территории «Лазурный берег») в сумме 4 000 тыс. рублей;</t>
  </si>
  <si>
    <t>«Развитие и модернизация систем коммунальной инфраструктуры города Благовещенска на 2009 - 2014 годы» (мероприятие «Обеспечение функционирования и развития системы топливообеспечения») в сумме 1 357 тыс. рублей.</t>
  </si>
  <si>
    <t>При принятии решения от 10.12.2013 № 69/151 периоды программ уточнены.</t>
  </si>
  <si>
    <t>Итого по заключению № 40</t>
  </si>
  <si>
    <t>№ 41 от 11.12.2013 Заключение на проект решения Благовещенской городской Думы «Об утверждении Положения о премии муниципального образования города Благовещенска лучшему педагогу образовательного учреждения города»</t>
  </si>
  <si>
    <t>ВСЕГО</t>
  </si>
  <si>
    <t>Замечания учтены в период исполнения бюджета 2012 года - (изменения внесены постановлениями от 06.07.2012 № 3112, от 04.07.2012 № 3081, от 25.07.2012 № 3533, от 31.07.2012 № 3586).</t>
  </si>
  <si>
    <t>Постановление администрации г. Благовещенска от 09.12.2013 № 6244 "О внесении изменений в постановление мэра города Благовещенска от 09.12.2008 № 4091 "Об утверждении долгосрочной целевой программы "Развитие и модернизация систем коммунальной инфраструктуры города Благовещенска на 2009 - 2014 годы".</t>
  </si>
  <si>
    <t>сертификат вручается главой муниципального образования города Благовещенска либо по его поручению главой администрации города Благовещенска или другим должностным лицом;</t>
  </si>
  <si>
    <t>Проект принять к рассмотрению</t>
  </si>
  <si>
    <t xml:space="preserve">Часть 2 ст. 16 Положения о бюджетном процессе в муниципальном образовании городе Благовещенск изложить в следующей редакции: «2. КСП г. Благовещенска не позднее 22 дней, со дня направления проекта решения о городском бюджете в КСП г. Благовещенска, готовит и направляет в городскую Думу заключение на проект решения о городском бюджете на очередной финансовый год". </t>
  </si>
  <si>
    <t>№ 4 от 22.01.2013  Заключение на проект решения Благовещенской городской Думы «Об установлении пороговых значений размера доходов, приходящегося на каждого члена семьи, и стоимости имущества, находящегося в собственности членов семьи и подлежащего налогообложению, в целях признания граждан малоимущими и предоставления им по договорам социального найма жилых помещений муниципального жилого фонда»</t>
  </si>
  <si>
    <t>В решении Благовещенской городской Думы  от 28.03.2013 № 55/20 "Об утверждении Положения о ежегодной премии муниципального образования города Благовещенска молодому педагогу"  замечания учтены.</t>
  </si>
  <si>
    <t xml:space="preserve">Согласно принятому решению Благовещенской городской Думой от 31.01.2013 № 53/02 - отличительный знак "Время быть молодым" не предусмотрен; </t>
  </si>
  <si>
    <t xml:space="preserve">Постановления администрации г. Благовещенска: от 15.04.2013 № 1854 "О внесении изменений в долгосрочную целевую программу "Развитие и модернизация систем коммунальной инфраструктуры города Благовещенска на 2009 - 2013 годы", утвержденную постановлением мэра города Благовещенска от 9 декабря 2008 г. № 4091"; от 23.01.2013 № 228 "О внесении изменений в долгосрочную целевую программу "Строительство и реконструкция объектов муниципальной собственности в городе Благовещенске на 2012 - 2015 годы", утвержденную постановлением администрации города Благовещенска от 03.08.2011 № 3381".
</t>
  </si>
  <si>
    <t xml:space="preserve">Постановление администрации г. Благовещенска от 28.05.2013 № 2816 "О внесении изменений в долгосрочную целевую программу "Строительство и реконструкция объектов муниципальной собственности в городе Благовещенске на 2012 - 2015 годы", утвержденную постановлением администрации города Благовещенска от 03.08.2011 № 3381".
</t>
  </si>
  <si>
    <t>Замечание учтено. Постановление администрации г. Благовещенска от 16.07.2013 № 3705 "О внесении изменений в долгосрочную целевую программу "Развитие автомобильных дорог местного значения и дорожного хозяйства города Благовещенска на 2009 - 2013 годы", утвержденную постановлением мэра города Благовещенска от 09.12.2008 № 4089"</t>
  </si>
  <si>
    <t>п. 21 постановления администрации г. Благовещенска от 05.11.2013 г. № 5704 "О внесении изменений в некоторые постановления администрации города Благовещенска".</t>
  </si>
  <si>
    <t>п. 7 постановления администрации г. Благовещенска от 05.11.2013 г. № 5704 "О внесении изменений в некоторые постановления администрации города Благовещенска".</t>
  </si>
  <si>
    <t>п. 11 постановления администрации г. Благовещенска от 05.11.2013 г. № 5704 "О внесении изменений в некоторые постановления администрации города Благовещенска".</t>
  </si>
  <si>
    <t xml:space="preserve">Постановление администрации г. Благовещенска от 06.12.2013 № 6240 "О внесении изменений в долгосрочную целевую программу "Строительство и реконструкция объектов муниципальной собственности в городе Благовещенске на 2012 - 2015 годы", утвержденную постановлением администрации города Благовещенска от 03.08.2011 № 3381".
</t>
  </si>
  <si>
    <t>В п.1.2 Положения о порядке перечисления муниципальными предприятиями города Благовещенска части прибыли, остающейся после уплаты налогов и иных обязательных платежей, в доход городского бюджета  заменить слово«пеню» на «проценты», так как в соответствии со ст. 395 Гражданского кодекса Российской Федерации за неисполнение денежного обязательства вследствие их неправомерного удержания подлежат уплате проценты на сумму этих средств. 
Неустойкой (штрафом, пеней), согласно ст. 330 Гражданского кодекса Российской Федерации, признается определенная законом или договором денежная сумма, которую должник обязан уплатить кредитору в случае неисполнения или ненадлежащего исполнения обязательства, в частности в случае просрочки исполнения.</t>
  </si>
  <si>
    <r>
      <rPr>
        <i/>
        <sz val="10"/>
        <color theme="1"/>
        <rFont val="Times New Roman"/>
        <family val="1"/>
        <charset val="204"/>
      </rPr>
      <t xml:space="preserve">по главному распорядителю бюджетных средств - Комитет по управлению имуществом (код главы 012) </t>
    </r>
    <r>
      <rPr>
        <sz val="10"/>
        <color theme="1"/>
        <rFont val="Times New Roman"/>
        <family val="1"/>
        <charset val="204"/>
      </rPr>
      <t>код подраздела 1004 имеет разные наименования «Охрана семьи и детства» и «Социальная помощь», при этом согласно приказа Минфина России от 01.07.2013 № 65н «Об утверждении Указаний о порядке применения бюджетной классификации Российской Федерации» подраздел 1004 называется «Охрана семьи и детства»;</t>
    </r>
  </si>
  <si>
    <t>Постановление администрации г. Благовещенска от 06.12.2013 № 6240 "О внесении изменений в долгосрочную целевую программу "Строительство и реконструкция объектов муниципальной собственности в городе Благовещенске на 2012 - 2015 годы", утвержденную постановлением администрации города Благовещенска от 03.08.2011 № 3381".</t>
  </si>
  <si>
    <t xml:space="preserve">В пункте 2.4 Положения необходимо указать конкретные требования к претендентам на участие в конкурсе, необходимо указать исчерпывающий перечень требовании или отсылочную норму. Пункт 2.5 Положения дополнить: если имеется неисполненное предписание о демонтаже рекламной конструкции; если имеется неисполненное или исполненное ненадлежащим образом обязательство (в том числе денежное обязательство) перед муниципальным образованием. В пункте 2.7 после слова «в соответствии» дополнить «п. 2.4 настоящего Положения», слова «с настоящим Положением, установления факта проведения ликвидации…. об административных правонарушениях» исключить, так как перечень требований приведен в п. 2.4 Положения. Согласно п. 6.18, абзаца второго п. 7.2 Раздела 7 «Порядок и условия проведения повторного конкурса определяются в соответствии с настоящим Положением и действующим законодательством Российской Федерации». При этом, в настоящем Положении порядок и условия проведения повторного конкурса не определены.  
Направить проект решения на доработку.
</t>
  </si>
  <si>
    <t>По главному администратору доходов «Управление Федеральной налоговой службы по Амурской области» не отражен код доходов 1 05 01040 02 0000 110 «Налог, взимаемый в виде стоимости патента в связи с применением упрощенной системы налогообложения».</t>
  </si>
  <si>
    <t xml:space="preserve">В нарушение ст. ст. 65, 86, 179 Бюджетного кодекса Российской Федерации при отсутствии нормативно-правовых оснований сформированы расходы на реализацию следующих долгосрочных целевых программ: </t>
  </si>
  <si>
    <t xml:space="preserve"> Согласно пояснительной записки к Проекту решения объем планируемых доходов от перечисления части прибыли, остающейся после уплаты налогов и иных обязательных платежей МКП «Комбинат школьного питания» установлен в размере 899 тыс. рублей, что составляет 100 процентов от полученной прибыли (письмо Комитета по управлению имуществом Финансовому управлению администрации города Благовещенска от 20.02.2013 № 2395). В соответствии с приложением № 2 к Проекту решения норматив отчисления для данного предприятия установлен 50 процентов. Таким образом, объем доходов от перечисления части прибыли, остающейся после уплаты налогов и иных обязательных платежей, завышен на 449 тыс. рублей. </t>
  </si>
  <si>
    <t xml:space="preserve"> В нарушение ст. ст. 65, 86, 179 Бюджетного кодекса Российской Федерации при отсутствии нормативно-правовых оснований сформированы расходы на реализацию следующих долгосрочных целевых программ: «Развитие и модернизация систем коммунальной инфраструктуры города Благовещенска на 2009-2013 годы» (мероприятие «Инженерная инфраструктура объектов Северного жилого района г. Благовещенск (в том числе проектные работы)) в сумме 340 тыс. рублей; «Строительство и реконструкция объектов муниципальной собственности в городе Благовещенске на 2012-2015 годы» мероприятия: «Магистральные улицы Северного жилого района г. Благовещенска, Амурская область (1-я очередь ул. 50 лет Октября от ул. Кольцевой до ул. Школьной) в сумме 1410 тыс. рублей; «Магистральные улицы Северного планировочного района г. Благовещенска, Амурская область (ул. Шафира, ул. Муравьева-Амурская, ул. Зеленая (в том числе проектные работы)» в сумме 2 200 тыс. рублей.</t>
  </si>
  <si>
    <t>В нарушение ст. 15 решения Благовещенской городской Думы от 30.03.2006 № 12/46 «О принятии Регламента Благовещенской городской Думы», пакет документов к Проекту решения не содержит финансово-экономических обоснований с расчетами и правовыми обоснованиями по увеличению бюджетных ассигнований МУ ГМЦ «Выбор».</t>
  </si>
  <si>
    <t xml:space="preserve">Формирование и расходование средств городского бюджета осуществлять в соответствии с требованиями ст. ст. 65, 86, 179 Бюджетного кодекса Российской Федерации. </t>
  </si>
  <si>
    <t xml:space="preserve"> Внести изменения в долгосрочные целевые программы: «Развитие и модернизация систем коммунальной инфраструктуры города Благовещенска на 2009-2013 годы», предусмотрев на 2013 год увеличение расходов на объект «Инженерная инфраструктура объектов Северного жилого района г. Благовещенск (в том числе проектные работы)» (п. 9 табл. 7 подраздела 7) в размере 340 тыс. рублей; Строительство и реконструкция объектов муниципальной собственности в городе Благовещенске на 2012-2015 годы», предусмотрев на 2013 год расходы на объекты: «Магистральные улицы Северного жилого района г. Благовещенска, Амурская область (1-я очередь ул. 50 лет Октября от ул. Кольцевой до ул. Школьной) в сумме 1 410 тыс. рублей; «Магистральные улицы Северного планировочного района г. Благовещенска, Амурская область (ул. Шафира, ул. Муравьева-Амурская, ул. Зеленая (в том числе проектные работы)» в сумме 2 200 тыс. рублей.</t>
  </si>
  <si>
    <t>При внесении Проекта решения соблюдать требования ст. 15 решения Благовещенской городской Думы от 30.03. 2006 № 12/46 «О принятии Регламента Благовещенской городской Думы», в части предоставления финансово-экономических обоснований с расчетами и отражения правовых обоснований.</t>
  </si>
  <si>
    <t>Разработать нормативно правовые акты, определяющие порядок перечисления части прибыли муниципальными унитарными предприятиями, остающейся после уплаты налогов и иных обязательных платежей, а также порядок распределения доходов казенных предприятий.</t>
  </si>
  <si>
    <t>В соответствии со ст. 62 Бюджетного кодекса Российской Федерации, ч. 2, 3 ст. 17 Федерального закона от 14.11.2002 № 161-ФЗ «Об общих принципах организации органов местного самоуправления» нормативно правовые акты, определяющие порядок перечисления части прибыли муниципальными унитарными предприятиями, остающейся после уплаты налогов и иных обязательных платежей, а также порядок распределения доходов казенными предприятиями отсутствуют.</t>
  </si>
  <si>
    <t>В ходе внешней проверки бюджетной отчетности главных администраторов бюджетных средств установлены случаи несоблюдения требований пунктов 4, 8, 14, 17, 30, 53-55, 70, 152, 154, 156, 158, 161-164, 167, 168, 170 Инструкции № 191н. Установленные случаи несоблюдения требований Инструкции № 191н не повлияли на достоверность исполнения городского бюджета по доходам и расходам.</t>
  </si>
  <si>
    <t>Допущенные Администрацией города Благовещенска и Комитетом по управлению имуществом муниципального образования города Благовещенска нарушения п. 14 Инструкции № 191н в части не соблюдения преемственности показателей в Справках в составе баланса (ф. 0503130), повлияли на достоверность отражения показателей в Справке о наличии имущества и обязательств на забалансовых счетах в составе баланса (ф. 0503320), а именно: на забалансовом счете 01 «Имущество, полученное в пользование» не соблюдена преемственность показателей на начало отчетного периода с показателями на конец отчетного периода Справки о наличии имущества и обязательств на забалансовых счетах за 2011 год Администрации города Благовещенска на сумму 2 177 103 тыс. рублей; на забалансовом счете 25 «Имущество, переданное в возмездное пользование (аренду)» не соблюдена преемственность показателей на начало отчетного периода с показателями на конец отчетного периода Справки о наличии имущества и обязательств на забалансовых счетах за 2011 год Комитета по управлению имуществом муниципального образования города Благовещенска на сумму 10 093 796 тыс. рублей; на забалансовом счете 26 «Имущество, переданное в безвозмездное пользование» не соблюдена преемственность показателей на начало отчетного периода с показателями на конец отчетного периода справки о наличии имущества и обязательств на забалансовых счетах за 2011 год Комитета по управлению имуществом муниципального образования города Благовещенска на сумму 16 651 394 тыс. рублей. Таким образом, в нарушение п. 185 Инструкции № 191н в ф. 0503320 не соблюдена преемственность показателей по состоянию на 01.01.2012 с показателями на конец отчетного периода предыдущего года. 
Допущенные нарушения не повлияли на достоверность исполнения показателей городского бюджета по доходам и расходам.</t>
  </si>
  <si>
    <t xml:space="preserve">Отражение в 2012 году муниципальной гарантии в источниках внутреннего финансирования дефицита городского бюджета в размере 83 880 тыс. рублей при отсутствии регрессного требования явилось следствием неправомерного предоставления муниципальной гарантии в 2010 году ОАО «Амурские коммунальные системы» и МП «Зеленстрой». </t>
  </si>
  <si>
    <t>Данные о входящих остатках основного долга на 01.01.2012 по муниципальной гарантии в Справке о наличии имущества и обязательств на забалансовых счетах к балансу (ф. 0503320) соответствуют данным долговой книги. В Приложении № 10 «Структура муниципального долга города Благовещенска на 2012 год» к Решению о городском бюджете на 2012 год не скорректирован входящий остаток основного долга по муниципальным гарантиям на 01.01.2012. Сумма расхождения составила 23 380 тыс. рублей.</t>
  </si>
  <si>
    <t>Финансовому управлению администрации города Благовещенска: 
при составлении и исполнении городского бюджета обеспечивать отражение муниципальных гарантий в соответствии со ст. 96, п. 12 ст. 115 Бюджетного кодекса Российской Федерации;
обеспечить сопоставимость данных решения о бюджете в части структуры муниципального долга данным, отраженным в долговой книге муниципального образования.</t>
  </si>
  <si>
    <r>
      <t>Расходы по резервному фонду администрации исполнены в объеме 10 208 тыс. рублей и не превышают предельного размера, установленного ст. 81 Бюджетного кодекса Российской Федерации. При этом</t>
    </r>
    <r>
      <rPr>
        <b/>
        <sz val="10"/>
        <color theme="1"/>
        <rFont val="Times New Roman"/>
        <family val="2"/>
        <charset val="204"/>
      </rPr>
      <t xml:space="preserve"> </t>
    </r>
    <r>
      <rPr>
        <sz val="10"/>
        <color theme="1"/>
        <rFont val="Times New Roman"/>
        <family val="2"/>
        <charset val="204"/>
      </rPr>
      <t>неправомерные расходы на приобретение противовирусных препаратов на стационарные отделения составили</t>
    </r>
    <r>
      <rPr>
        <b/>
        <sz val="10"/>
        <color theme="1"/>
        <rFont val="Times New Roman"/>
        <family val="2"/>
        <charset val="204"/>
      </rPr>
      <t xml:space="preserve"> 500 тыс. рублей. </t>
    </r>
  </si>
  <si>
    <r>
      <t xml:space="preserve">В 2012 году произведены расходы в форме субсидий, не соответствующие нормам ст.ст. 69, 72, 78 Бюджетного кодекса Российской Федерации, ст.ст. 3, 5, 55 Федерального закона № 94-ФЗ, на общую сумму </t>
    </r>
    <r>
      <rPr>
        <b/>
        <sz val="10"/>
        <color theme="1"/>
        <rFont val="Times New Roman"/>
        <family val="2"/>
        <charset val="204"/>
      </rPr>
      <t>161 351 тыс. рублей</t>
    </r>
    <r>
      <rPr>
        <sz val="10"/>
        <color theme="1"/>
        <rFont val="Times New Roman"/>
        <family val="2"/>
        <charset val="204"/>
      </rPr>
      <t>.</t>
    </r>
  </si>
  <si>
    <r>
      <t xml:space="preserve">В ходе проведения плановых проверок в МУ «Эксплуатационно-хозяйственная служба» и МУ «ГУКС» установлены неправомерные расходы городского бюджета за 2012 год в сумме </t>
    </r>
    <r>
      <rPr>
        <b/>
        <sz val="10"/>
        <color theme="1"/>
        <rFont val="Times New Roman"/>
        <family val="2"/>
        <charset val="204"/>
      </rPr>
      <t xml:space="preserve">12 244,8 тыс. рублей и 31 366,4 тыс. рублей </t>
    </r>
    <r>
      <rPr>
        <sz val="10"/>
        <color theme="1"/>
        <rFont val="Times New Roman"/>
        <family val="2"/>
        <charset val="204"/>
      </rPr>
      <t>соответственно.</t>
    </r>
  </si>
  <si>
    <t>В Приложении № 10 «Структура муниципального долга города Благовещенска на 2012 год» к Решению о городском бюджете на 2012 год не скорректирован входящий остаток основного долга по муниципальным гарантиям на 01.01.2012. Сумма расхождения составила 23 380 тыс. рублей.</t>
  </si>
  <si>
    <t>В нарушение ст. 65, п. 2 ст. 179 Бюджетного кодекса Российской Федерации при утверждении расходов городского бюджета решениями Благовещенской городской Думы от 28.06.2012 № 42/76, от 19.07.2012 № 45/81 «О внесении изменений в решение Благовещенской городской Думы от 15.12.2011 № 33/144 «О городском бюджете на 2012 год» сформированы расходы на сумму 4 127 тыс. рублей при отсутствии нормативных правовых актов, а именно:
2 000 тыс. рублей по ДЦП «Развитие автомобильных дорог местного значения и дорожного хозяйства города Благовещенска на 2009-2013 годы»;
1 797 тыс. рублей «Обеспечение безопасности дорожного движения в городе Благовещенске на 2009-2012 годы»;
200 тыс. рублей по ДЦП «Энергосбережение и повышение энергетической эффективности в городе Благовещенске на 2010-2014 годы»;
130 тыс. рублей по ДЦП «Развитие и модернизация систем коммунальной инфраструктуры города Благовещенска на 2009-2013 годы».</t>
  </si>
  <si>
    <r>
      <t xml:space="preserve"> При сокращении в 4 квартале 2012 года в муниципальных долгосрочных целевых программах плановых объемов финансирования на </t>
    </r>
    <r>
      <rPr>
        <b/>
        <sz val="10"/>
        <color theme="1"/>
        <rFont val="Times New Roman"/>
        <family val="2"/>
        <charset val="204"/>
      </rPr>
      <t>2 716 764 тыс. рублей</t>
    </r>
    <r>
      <rPr>
        <sz val="10"/>
        <color theme="1"/>
        <rFont val="Times New Roman"/>
        <family val="2"/>
        <charset val="204"/>
      </rPr>
      <t xml:space="preserve"> не соблюдены требования ч. 3 ст. 179 Бюджетного кодекса Российской Федерации, п. 4 раздела VI Порядка от 06.08.2008 № 2495 (произведено сокращение объемов финансирования текущего года, в соответствии с вышеуказанными нормами сокращение объемов возможно только начиная с очередного финансового года, и по результатам комплексной оценки эффективности реализации муниципальных целевых программ).</t>
    </r>
  </si>
  <si>
    <t xml:space="preserve"> Без соблюдения требований п. 4 раздела I Порядка от 06.08.2008 № 2495, на стадии реализации целевых программ, без достижения запланированных целей и не выполнения в полном объеме мероприятий, предусмотренных паспортами программ, постановлениями администрации г. Благовещенска от 23.03.2012 № 1432, от 04.07.2012 № 3081 изменены сроки реализации программ: с периода 2009-2012 годы на период 2012-2016 года в ДЦП «Обеспечение безопасности дорожного движения в городе Благовещенске»; с периода 2009-2013 годы на период 2011-2015 года в ДЦП «Развитие пассажирского транспорта в городе Благовещенске».</t>
  </si>
  <si>
    <t>В нарушение ст. 15 решения Благовещенской городской Думы от 30.03.2006 № 12/46 «О принятии Регламента Благовещенской городской Думы» финансово-экономическое обоснование с расчетами, содержащими сведения об источниках и объемах финансирования, и правовые обоснования в пакете к Проекту решения не представлено.</t>
  </si>
  <si>
    <t xml:space="preserve">Планируемый размер дефицита городского бюджета (9,8 процента) не соответствуют основным направлениям бюджетной политики и прогнозу социально-экономического развития города Благовещенск (9,4 процента).  </t>
  </si>
  <si>
    <t>Не соблюдены требования ст. 36 Бюджетного кодекса Российской Федерации в части обеспечения сопоставимости показателей (тождественности формулировок):</t>
  </si>
  <si>
    <t>в приложении № 2 «Ведомственная структура расходов городского бюджета на 2013 год» к Проекту решения в рамках долгосрочной целевой программы «Развитие и модернизация систем коммунальной инфраструктуры города Благовещенска на 2009-2013 годы» предусмотрены расходы в объеме 1 513 тыс. рублей на «Прочие мероприятия программы». Направление расходов в Пояснительной записке и в текстовой части настоящего Проекта решения определено как «субсидии юридическим лицам, индивидуальным предпринимателям, осуществляющим производство и реализацию тепловой энергии в границах муниципального образования, в части возмещения расходов, связанных с заготовкой топлива за счет средств городского и областного бюджетов»;</t>
  </si>
  <si>
    <t>в приложении № 2 «Ведомственная структура расходов городского бюджета на 2013 год» к Проекту решения в рамках долгосрочной целевой программы «Строительство и реконструкция объектов муниципальной собственности в городе Благовещенске на 2012-2015 годы» предусмотрены расходы в объеме 8 000 тыс. рублей на «Прочие мероприятия программы». Направление расходов в ДЦП определено как: «Детский сад на 170 мест в кварталах 424, 449 г. Благовещенска в т.ч.: 1) документация по планировке территории; 2) проектные работы; 3) переселение граждан из многоквартирного жилого дома по адресу пер. Речной, 17», с утвержденным объемом расходов на переселение в размере 8 000 тыс. рублей.</t>
  </si>
  <si>
    <t>В приложении № 2 «Ведомственная структура расходов городского бюджета на 2013 год» Проекта решения по главному распорядителю бюджетных средств – Администрации города Благовещенска, наименование долгосрочной целевой программы «Обеспечение жильем молодых семей на 2011-2015 годы» (код целевой статьи 602 01 00) не соответствует ее наименованию, определенному Законом Амурской области от 17.12.2012 № 123-ОЗ «Об областном бюджете на 2013 год и плановый период 2014 и 2015 годов» (долгосрочная целевая программа «Обеспечение качественным жильем и услугами ЖКХ населения Амурской области на 2012-2015 годы» (код целевой статьи 602 00 00), подпрограмма «Обеспечение жильем молодых семей на 2012-2015 годы» (код целевой статьи 602 01 00).</t>
  </si>
  <si>
    <t>Мероприятия «Пешеходный мост через р. Чигири в квартале 475 г. Благовещенска (в т.ч. проектные работы)» на сумму 3 000 тыс. рублей; «Магистральные улицы Северного планировочного района г. Благовещенска, Амурская область (ул. Шафира, ул. Муравьева-Амурская, ул. Зеленая (в том числе проектные работы)» – 2 800 тыс. рублей; «Разработка документации по планировке территории, ограниченной пер. Святителя Иннокентия, ул. Краснофлотской, ул. Пионерской, ул. Ленина, ул. Островского, ул. Краснофлотской, ул. Театральной, р. Амур города Благовещенска» - 3 000 тыс. рублей, реализуемые в рамках ДЦП «Строительство и реконструкция объектов муниципальной собственности в городе Благовещенске на 2012-2015 годы», Программой комплексного социально-экономического развития муниципального образования города Благовещенска до 2015 года и постановлением администрации города Благовещенска от 29.12.2012 № 5749 не предусмотрены.</t>
  </si>
  <si>
    <t xml:space="preserve">Планируемый размер дефицита городского бюджета (9,7 процента) не соответствуют основным направлениям бюджетной политики и прогнозу социально-экономического развития города Благовещенск (9,4 процента).  </t>
  </si>
  <si>
    <t>Мероприятие «Разработка документации по планировке территории, ограниченной пер. Святителя Иннокентия, ул. Краснофлотской, ул. Пионерской, ул. Ленина, ул. Островского, ул. Краснофлотской, ул. Театральной, р. Амур города Благовещенска» - 32 147 тыс. рублей, реализуемое в рамках ДЦП «Строительство и реконструкция объектов муниципальной собственности в городе Благовещенске на 2012-2015 годы», Программой комплексного социально-экономического развития муниципального образования города Благовещенска до 2015 года и постановлением администрации города Благовещенска от 29.12.2012 № 5749 не предусмотрено.</t>
  </si>
  <si>
    <t>В нарушение ст. ст. 65, 86, 179 Бюджетного кодекса Российской Федерации при отсутствии нормативно-правовых оснований сформированы расходы в размере 2 700 тыс. рублей на реализацию ДЦП «Развитие автомобильных дорог местного значения и дорожного хозяйства города Благовещенска на 2009-2013 годы».</t>
  </si>
  <si>
    <t>Соблюдать основные направления бюджетной политики и прогноз социально-экономического развития г. Благовещенска, одобренный постановлением администрации города Благовещенска от 25.10.2012 № 4849, в части сокращения размера дефицита.</t>
  </si>
  <si>
    <t>При разработке и реализации мероприятий долгосрочных целевых программ соблюдать требования п. 6.5 Порядка разработки документов стратегического планирования социально-экономического развития муниципального образования город Благовещенск, утвержденного постановлением администрации города Благовещенска от 15.04.2011 № 1650.</t>
  </si>
  <si>
    <t xml:space="preserve"> Изменение наименований налоговых ставок производится в соответствии с нормами и в пределах полномочий представительного органа местного самоуправления, определенных Налоговым кодексом Российской Федерации.</t>
  </si>
  <si>
    <t>Отмена льгот по земельному налогу муниципальным учреждениям увеличит налоговые поступления по земельному налогу, при этом увеличатся расходы на содержание муниципальных учреждений на сумму отмененных налоговых льгот.</t>
  </si>
  <si>
    <t xml:space="preserve">Дополнение раздела V «Порядок и сроки уплаты налога и авансовых платежей» предусматривающие расчет администрацией города Благовещенска доли в праве общей собственности не соответствует нормам Налогового, Жилищного и Гражданского кодексов Российской Федерации. </t>
  </si>
  <si>
    <t>Планируемый размер дефицита городского бюджета (9,8 процента) не соответствуют основным направлениям бюджетной политики и прогнозу социально-экономического развития города Благовещенск (9,4 процента).</t>
  </si>
  <si>
    <t xml:space="preserve"> Выделение средств городского бюджета Управлению ЖКХ в объеме 15 000 тыс. рублей в виде субсидии казенным предприятиям на возмещение затрат, связанных с выполнением заказа по содержанию и ремонту улично-дорожной сети, противоречит нормам действующего законодательства.</t>
  </si>
  <si>
    <t>Выделение средств городского бюджета по главному распорядителю - Администрация г. Благовещенска на реализацию Долгосрочной целевой программы «Комплексное развитие систем коммунальной инфраструктуры города Благовещенска на 2009-2013 годы» по мероприятию «Реконструкция и капитальный ремонт тепловых сетей на территории города Благовещенска» в сумме 900 тыс. рублей не соответствует программе в части исполнителя программных мероприятий и вида бюджетных ассигнований, а также условиям договора аренды муниципального имущества от 16.07.2005 № 003-АКС/Т, заключенного между Комитетом по управлению имуществом и ОАО «Амурские коммунальные системы».</t>
  </si>
  <si>
    <t xml:space="preserve">Отдельные положения раздела II «Налоговые ставки» не соответствуют требованиям ст. 394 Налогового кодекса Российской Федерации и требуют в дальнейшем внесения изменений. </t>
  </si>
  <si>
    <t>Не установлен период действия налоговой льготы по земельному налогу физическим лицам, пострадавших в результате чрезвычайной ситуации.</t>
  </si>
  <si>
    <r>
      <t xml:space="preserve">Рассматривая нормы </t>
    </r>
    <r>
      <rPr>
        <b/>
        <sz val="10"/>
        <color theme="1"/>
        <rFont val="Times New Roman"/>
        <family val="1"/>
        <charset val="204"/>
      </rPr>
      <t>статьи 11</t>
    </r>
    <r>
      <rPr>
        <sz val="10"/>
        <color theme="1"/>
        <rFont val="Times New Roman"/>
        <family val="1"/>
        <charset val="204"/>
      </rPr>
      <t>, изложенной в новой редакции на соответствие требованиям Бюджетного кодекса Российской Федерации и настоящему Положению, установлены следующие несоответствия:</t>
    </r>
  </si>
  <si>
    <t xml:space="preserve">в п. 1 указанной статьи содержится норма о содержании основных характеристик бюджета, а также иных показателях установленных решениями городской Думы «кроме законов (решений) о бюджете». Согласно п. 4 ст. 2 Положения о бюджетном процессе, городской бюджет утверждается в форме решения Благовещенской городской Думы. </t>
  </si>
  <si>
    <t xml:space="preserve">в абз. 4 п. 2 указанной статьи при распределении бюджетных ассигнований содержатся союзы «либо», «и (или)», а также слова «группам (группам и подгруппам)» что по сути своей не закрепляет их конкретное распределение по соответствующим направлениям расходов городского бюджета. При этом, Положение о бюджетном процессе устанавливает основы по составлению городского бюджета. </t>
  </si>
  <si>
    <t xml:space="preserve">абз. 8 п. 2 указанной статьи после слов «не менее 2,5 процента общего объема расходов городского бюджета» не содержит нормы, предусмотренной п. 3 ст. 184.1 Бюджетного кодекса Российской Федерации в редакции Федерального закона от 07.05.2013 № 104-ФЗ «(без учета расходов бюджета, предусмотренных за счет межбюджетных трансфертов из других бюджетов бюджетной системы Российской Федерации, имеющих целевое назначение)». </t>
  </si>
  <si>
    <t xml:space="preserve">абз. 10 п. 2 указанной статьи содержит норму по утверждению верхнего предела «государственного муниципального» внутреннего долга. Исходя из норм Бюджетного кодекса Российской Федерации обязательства, возникающие из муниципальных заимствований, гарантий являются муниципальным долгом. </t>
  </si>
  <si>
    <t>Расходование средств резервного фонда администрации города Благовещенска осуществлять в соответствии с требованиями ст. 69.1, 81 Бюджетного кодекса Российской Федерации, постановлению мэра г. Благовещенска от 12.11.2007 № 3444 «О порядке использования бюджетных ассигнований резервного фонда администрации города Благовещенска».</t>
  </si>
  <si>
    <t>Планируемый размер дефицита городского бюджета (9,6 процента) не соответствуют основным направлениям бюджетной политики и прогнозу социально-экономического развития города Благовещенск (9,4 процента).</t>
  </si>
  <si>
    <t>Администрации города Благовещенска:                          Соблюдать основные направления бюджетной политики и прогноз социально-экономического развития г. Благовещенска, одобренный постановлением администрации города Благовещенска от 25.10.2012 № 4849, в части сокращения размера дефицита.</t>
  </si>
  <si>
    <t>Расходы городского бюджета на оплату товаров работ и услуг для нужд муниципального образования осуществлять в соответствии с требованиями статей 69.1, 72 Бюджетного кодекса Российской Федерации, ст. 5, п. 14 ч. 2 ст. 55 Федерального закона № 94-ФЗ.</t>
  </si>
  <si>
    <t>Формирование расходов городского бюджета в форме субсидий: казенным предприятиям на возмещение затрат, связанных с выполнением заказа по содержанию и ремонту улично-дорожной сети - 17 962 тыс. рублей (общий размер субсидии составит 181 953 тыс. рублей); юридическим лицам на возмещение затрат, связанных с выполнением работ по устройству, ремонту и модернизации отдельных элементов обустройства автомобильных дорог в границах городского округа – 2 198 тыс. рублей (общий размер субсидии составит 4 998 тыс. рублей) не соответствует требованиям статей 69.1, 72 Бюджетного кодекса Российской Федерации, ст. 5, п. 14 ч. 2 ст. 55 Федерального закона № 94-ФЗ.</t>
  </si>
  <si>
    <t xml:space="preserve"> Определение в п. 17 Проекта решения расходов бюджета в форме «субсидии юридическим лицам на возмещение затрат, связанных с проведением неотложных аварийно-восстановительных работ за счет средств резервного фонда» не соответствует требованиям статей 69.1, 81 Бюджетного кодекса Российской Федерации, постановлению мэра г. Благовещенска от 12.11.2007 № 3444 «О порядке использования бюджетных ассигнований резервного фонда администрации города Благовещенска».</t>
  </si>
  <si>
    <t>Согласно проведенного мониторинга стоимость экспертизы фактически выполненных объемов работ по объекту «Реконструкция очистных сооружений Северного жилого района г. Благовещенска Амурской области» составляет 9 298 тыс. рублей. Фактически, согласно ведомственной структуры расходов, контрольно-счетной палате на экспертизу предусмотрено 9 048 тыс. рублей, или ниже необходимого объема на 250 тыс. рублей. Не достаточный объем бюджетных ассигнований не позволит обеспечить проведение экспертизы в соответствии с утвержденным техническим заданием.</t>
  </si>
  <si>
    <t>По главному распорядителю - Контрольно-счетная палата уточнить объем бюджетных ассигнований на проведение экспертизы фактически выполненных объемов работ по объекту «Реконструкция очистных сооружений Северного жилого района г. Благовещенска Амурской области» исходя из потребности финансовых ресурсов, определенных мониторингом.</t>
  </si>
  <si>
    <t xml:space="preserve"> В нарушение ст. ст. 65, 86, 179 Бюджетного кодекса Российской Федерации расходы городского бюджета в сумме 2 658 тыс. рублей сформированы при отсутствии нормативно-правовых оснований:</t>
  </si>
  <si>
    <t xml:space="preserve"> Формирование и расходование средств городского бюджета при реализации долгосрочных целевых программ осуществлять в соответствии с требованиями статей 65, 86, 179 Бюджетного кодекса Российской Федерации.</t>
  </si>
  <si>
    <t>В ходе проведения экспертизы установлены расхождения между показателями объема отгруженных товаров промышленного сектора Прогноза социально - экономического развития города Благовещенска по оценке на 2013 год, и показателями, отраженными в Предварительных и ожидаемых итогах социально-экономического развития муниципального образования города Благовещенска за 2013 год.</t>
  </si>
  <si>
    <t xml:space="preserve"> На протяжении ряда лет, включая плановый период 2014-2016 годов, наблюдается низкий уровень собираемости налога на имущество физических лиц - 76 процентов, земельного налога с физических лиц - 60 процентов, что потребует усиления налогового администрирования для обеспечения повышения уровня собираемости в целях наращивания налогового потенциала.</t>
  </si>
  <si>
    <t>Комитетом по управлению имуществом доходы городского бюджета от аренды недвижимого имущества спрогнозированы при отсутствии муниципального правового акта представительного органа, устанавливающего базовую ставку арендной платы в размере 205 рублей, что не соответствует требованиям ч. 1 ст. 174.1 Бюджетного кодекса Российской Федерации.</t>
  </si>
  <si>
    <t>Принять меры к устранению выявленных расхождений между показателями Прогноза социально - экономического развития города Благовещенска по оценке на 2013 год, и показателями, отраженными в Предварительных и ожидаемых итогах социально-экономического развития муниципального образования города Благовещенска за 2013 год.</t>
  </si>
  <si>
    <t>В соответствии с основными положениями налоговой и бюджетной политики на 2014 год и плановый период 2015 и 2016 годов, повысить уровень взыскания по налогу на имущество физических лиц, земельному налогу.</t>
  </si>
  <si>
    <t>Прогнозирование доходов городского бюджета осуществлять на основании муниципального правового акта, устанавливающего размер базовой ставки арендной платы, действующей на день внесения проекта решения о бюджете в Благовещенскую городскую Думу (ч. 1 ст. 174.1 Бюджетного кодекса Российской Федерации).</t>
  </si>
  <si>
    <t xml:space="preserve"> Повысить качество и надежность планирования показателей городского бюджета. Соблюдать принцип достоверности бюджета при прогнозировании неналоговых доходов городского бюджета (ст. 37 Бюджетного кодекса Российской Федерации).</t>
  </si>
  <si>
    <t>В связи с отсутствием прогнозного плана (программы) приватизации на плановый период 2015 и 2016 годов, оценить достоверность прогнозируемых поступлений по «доходам от продажи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в объеме по 80 000 тыс. рублей на 2015 - 2016 годы, без расчетов, обосновывающих плановые назначения, не представляется возможным.</t>
  </si>
  <si>
    <t>Оценить достоверность прогнозируемых поступлений по «доходам от продажи земельных участков, государственная собственность на которые не разграничена и которые расположены в границах городских округов», в объеме по 50 000 тыс. рублей на 2015 - 2016 годы, без расчетов, обосновывающих плановые назначения, не представляется возможным.</t>
  </si>
  <si>
    <t>Оценить достоверность прогнозируемых поступлений по «доходам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в объеме 77 825 тыс. рублей в 2014 году, в объеме по 20 000 тыс. рублей на 2015 - 2016 годы, без расчетов, обосновывающих плановые назначения, не представляется возможным.</t>
  </si>
  <si>
    <t>В связи с изменением кадастровой стоимости земельных участков и предоставлением льгот по уплате арендных платежей, имеются риски неисполнения в 2014 году и плановом периоде 2015 и 2016 годов, поступлений от «доходов, получаемых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в прогнозируемом объеме: 110 000 тыс. рублей - 2014 год; по 100 000 тыс. рублей в 2015 – 2016 годах.</t>
  </si>
  <si>
    <r>
      <t>П</t>
    </r>
    <r>
      <rPr>
        <shadow/>
        <sz val="10"/>
        <color rgb="FF000000"/>
        <rFont val="Times New Roman"/>
        <family val="1"/>
        <charset val="204"/>
      </rPr>
      <t>роизвести расчет и скорректировать планируемые показатели «</t>
    </r>
    <r>
      <rPr>
        <sz val="10"/>
        <color theme="1"/>
        <rFont val="Times New Roman"/>
        <family val="1"/>
        <charset val="204"/>
      </rPr>
      <t>доходов, получаемых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на 2014 год и плановый период 2015 и 2016 годов с учетом изменения кадастровой стоимости земельных участков и предоставления льгот по уплате арендных платежей</t>
    </r>
    <r>
      <rPr>
        <shadow/>
        <sz val="10"/>
        <color rgb="FF000000"/>
        <rFont val="Times New Roman"/>
        <family val="1"/>
        <charset val="204"/>
      </rPr>
      <t xml:space="preserve">. </t>
    </r>
  </si>
  <si>
    <r>
      <t xml:space="preserve"> В связи с изменением кадастровой стоимости земельных участков и ставок по земельному налогу, оценить достоверность прогнозируемых поступлений по </t>
    </r>
    <r>
      <rPr>
        <u/>
        <sz val="10"/>
        <color theme="1"/>
        <rFont val="Times New Roman"/>
        <family val="1"/>
        <charset val="204"/>
      </rPr>
      <t>«доходам, получаемым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r>
    <r>
      <rPr>
        <sz val="10"/>
        <color theme="1"/>
        <rFont val="Times New Roman"/>
        <family val="1"/>
        <charset val="204"/>
      </rPr>
      <t xml:space="preserve"> в объеме: по 18 000 тыс. рублей на 2014 - 2015 годы; 15 000 тыс. рублей - 2016 год, без расчетов, обосновывающих плановые назначения, не представляется возможным.</t>
    </r>
  </si>
  <si>
    <t xml:space="preserve">Произвести расчет и скорректировать планируемые показатели «доходов, получаемых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на 2014 год и плановый период 2015 и 2016 годов с учетом изменения кадастровой стоимости земельных участков и ставок по земельному налогу. </t>
  </si>
  <si>
    <t xml:space="preserve"> Анализ данных, полученных в ходе экспертизы Проекта решения от муниципальных предприятий, позволяет сделать вывод о возможности планирования назначений по источнику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 на 2014 год в размере 17 900 тыс. рублей.</t>
  </si>
  <si>
    <t xml:space="preserve"> Увеличить плановые назначения на 2014 год по «доходам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 на 2 900 тыс. рублей и предусмотреть в размере 17 900 тыс. рублей.</t>
  </si>
  <si>
    <t xml:space="preserve"> Проектом решения не в полной мере реализованы положения бюджетной и налоговой политики в части обеспечения собственной устойчивой доходной базы по доходам от использования имущества, находящегося в муниципальной собственности.</t>
  </si>
  <si>
    <t xml:space="preserve"> Рассмотреть вопрос о приведении условий договоров аренды движимого и недвижимого муниципального имущества с ОАО «Амурские коммунальные системы» в соответствие с Положением о предоставлении в аренду имущества, являющегося собственностью муниципального образования города Благовещенска, утвержденным решением Благовещенской городской Думы от 20.12.2012 № 51/146. При приведении договоров аренды в соответствие с нормами вышеназванного Положения, потенциальный резерв доходов на 2014 год составит от 31 440 тыс. рублей до 90 852 тыс. рублей.</t>
  </si>
  <si>
    <t xml:space="preserve"> Муниципальным образованием в период с 2008 по 2013 годы по договорам безвозмездного пользования передано 3 федеральным государственным учреждениям 3 объекта недвижимого имущества общей площадью 478,1 кв.м. При передаче указанных объектов недвижимого имущества из безвозмездного пользования в аренду, поступления в городской бюджет за год составят 687,8 тыс. рублей.</t>
  </si>
  <si>
    <t>Рассмотреть вопрос о заключении с федеральными государственными учреждениями договоров аренды на недвижимое имущество, находящееся в безвозмездном пользовании. При заключении договоров аренды, потенциальный резерв доходов на 2014 год составит 687,8 тыс. рублей.</t>
  </si>
  <si>
    <t xml:space="preserve">Скорректировать плановые назначения 2016 года по доходам от платы за негативное воздействие на окружающую среду с учетом увеличения норматива с 40 до 55 процентов.   </t>
  </si>
  <si>
    <t xml:space="preserve">В соответствии с нормами ст. 62 Бюджетного кодекса Российской Федерации, с 01 января 2016 года норматив отчислений платы за негативное воздействие на окружающую среду увеличивается с 40 до 55 процентов, что не нашло отражение при планировании доходов на 2016 год.  </t>
  </si>
  <si>
    <t>Доходы, поступающие в виде денежных взысканий (штрафов) от Управления Росприроднадзора по Амурской области, не учтены в прогнозируемых поступлениях, в связи с чем поступления по данному доходу на 2014 год могут быть увеличены на 3 533 тыс. рублей и утверждены в размере 41 013 тыс. рублей.</t>
  </si>
  <si>
    <r>
      <t xml:space="preserve">Рассмотреть вопрос о корректировке в сторону увеличения прогнозных значений на 2014 год по доходам «Штрафы, санкции, возмещение ущерба» </t>
    </r>
    <r>
      <rPr>
        <b/>
        <sz val="10"/>
        <color theme="1"/>
        <rFont val="Times New Roman"/>
        <family val="1"/>
        <charset val="204"/>
      </rPr>
      <t>на сумму 3 533</t>
    </r>
    <r>
      <rPr>
        <sz val="10"/>
        <color theme="1"/>
        <rFont val="Times New Roman"/>
        <family val="1"/>
        <charset val="204"/>
      </rPr>
      <t xml:space="preserve"> тыс. рублей и утвердить в размере 41 013 тыс. рублей.</t>
    </r>
  </si>
  <si>
    <t>В приложении № 1 к Проекту решения:</t>
  </si>
  <si>
    <t>Показатели расходов по разделу 0500 «Жилищно-коммунальное хозяйство», отраженные в Приложении № 6 «Распределение бюджетных ассигнований городского бюджета по разделам, подразделам, целевым статьям, группам видов расходов классификации расходов бюджетов на 2014 год» не соответствуют сумме расходов по указанному разделу в разрезе главных распорядителей бюджетных средств (Приложение № 8). Отклонение составляет 0,3 тыс. рублей.</t>
  </si>
  <si>
    <t>Объем средств городского бюджета в Проекте решения превышает объем средств, предусмотренный муниципальной программой «Развитие пассажирского транспорта в городе Благовещенске на 2011 - 2015 годы» в 2014 году на 162,2 тыс. рублей, в 2015 году на 59,4 тыс. рублей.</t>
  </si>
  <si>
    <t>В муниципальной программе «Строительство и реконструкция объектов муниципальной собственности в городе Благовещенске на 2012-2015 годы» по объекту «Магистральные улицы Северного планировочного района г. Благовещенска, Амурская область (ул. Шафира, ул. Муравьёва - Амурского, ул. Зелёная) показатели приложений «Система программных мероприятий» и «Целевые индикаторы и показатели программы» противоречат друг другу.</t>
  </si>
  <si>
    <t xml:space="preserve">Расходы городского бюджета в 2014 году на сумму 3 000 тыс. рублей, на плановый период 2015 и 2016 годов в объеме 3 153 тыс. рублей и 3 314 тыс. рублей соответственно на возмещение затрат по оценке инвентаризационной стоимости объектов недвижимого имущества, находящегося в собственности физических лиц и признаваемого объектом налогообложения, не соответствует требованиям п. 5 ст. 86, п. 3 ст. 136 Бюджетного кодекса Российской Федерации, статей 16, 16.1 и 17 Федерального закона № 131-ФЗ. </t>
  </si>
  <si>
    <t xml:space="preserve">В составе Ведомственной структуры расходов на 2014 год по целевой статье 00 0 0304 «Субсидии казенным предприятиям на возмещение затрат, связанных с выполнением заказа по содержанию и ремонту улично-дорожной сети» и виду расходов 810 «Субсидии юридическим лицам (кроме некоммерческих организаций), индивидуальным предпринимателям, физическим лицам» отражены расходы в том числе на приобретение спецтехники на сумму 120 000 тыс. рублей. </t>
  </si>
  <si>
    <t xml:space="preserve">В нарушение ст. 9 Федерального закона «Об образовании», статей 1, 2 Закона Амурской области об образовании, ст. 136 Бюджетного кодекса Российской Федерации, ч. 5 ст. 54 Устава муниципального образования муниципального образования города Благовещенска в расходах городского бюджета неправомерно запланированы бюджетные ассигнования на 2014 год в сумме 66 298,5 тыс. рублей (реконструкция школьных стадионов - 60 000 тыс. рублей, развитие интеллектуального и творческого потенциала детей - 4 330 тыс. рублей, содержание автобусов для подвоза школьников - 1 298,5 тыс. рублей, на педагогические кадры - 670 тыс. рублей). </t>
  </si>
  <si>
    <t xml:space="preserve">При формировании расходов городского бюджета по:                                      </t>
  </si>
  <si>
    <t>Отражение расходов городского бюджета на содержание и ремонт автомобильных дорог, находящихся в казне муниципального образования, в Проекте решения на 2014 год в объеме 210 754,3 тыс. рублей и на плановый период 2015 и 2016 годов в объемах по 221 806,3 тыс. рублей по главному распорядителю бюджетных средств – Управлению ЖКХ, не соответствует требованиям подраздела 3.1 «Общие положения» раздела III «Классификация расходов бюджетов» приказа Минфина России от 01.07.2013 № 65н.</t>
  </si>
  <si>
    <t>Нормативы финансовых затрат на капитальный ремонт, ремонт и содержание автомобильных дорог местного значения и правила расчета размера ассигнований местного бюджета с учетом необходимости приведения транспортно-эксплуатационных характеристик автомобильных дорог местного значения в соответствие с требованиями технических регламентов не утверждены, что не соответствует нормам ст. 34 Федерального закона от 08.11.2007 № 257-ФЗ «Об автомобильных дорогах и о дорожной деятельности в Российской Федерации и о внесении изменений в некоторые законодательные акты Российской Федерации».</t>
  </si>
  <si>
    <t>При формировании расходов по обеспечению деятельности МУ «Информационное агентство «Город» в сумме 17 661,8 тыс. рублей не соблюдены требования п. 5 ст. 86, п. 3 ст. 136 Бюджетного кодекса Российской Федерации, статей 16, 16.1 и 17 Федерального закона № 131-ФЗ, ст. 7 Закона Российской Федерации от 27.12.1991 № 2124-I «О средствах массовой информации».</t>
  </si>
  <si>
    <t>В связи с актуализацией кадастровой стоимости земель, утвержденной постановлением Правительства Амурской области от 05.11.2013 № 537, а также в связи с обязанностью уплаты налога в 2014 году за 1-3 квартал (ст. 393 Налогового кодекса Российской Федерации) в Проекте решения на оплату земельного налога в 2014 году излишне запланировано 146 271,9 тыс. рублей, на плановый период 2015 и 2016 годов по 195 015,7 тыс. рублей, в том числе по ГРБС:</t>
  </si>
  <si>
    <t>Средства на уплату земельного налога в 2014 году за участки, не предназначенные для осуществления уставной деятельности учреждений, определены в Проекте решения в сумме 10 155,9 тыс. рублей, в том числе:</t>
  </si>
  <si>
    <t>Определение в Ведомственной структуре расходов городского бюджета на 2014 год вида расходов «Субсидия бюджетным учреждениям на иные цели» и муниципальной программе «Развитие отрасли культуры в городе Благовещенске на 2011 - 2014 годы» по мероприятию «Развитие МП «Городской парк культуры и отдыха» вида бюджетных ассигнований – «субсидия» Управлению культуры, не соответствует требованиям статей 69.1, 70 Бюджетного кодекса Российской Федерации, ст. 13 Федерального закона от 05.04.2013 № 44-ФЗ.</t>
  </si>
  <si>
    <t>В соответствии с требованиями статей 78, 78.1 Бюджетного кодекса Российской Федерации, Порядок предоставления муниципального гранта в сфере культуры и искусства муниципальным организациям культуры, социально ориентированным некоммерческим организациям на 2014 год, муниципальным правовым актом администрации города Благовещенска не определен.</t>
  </si>
  <si>
    <t>В Приложениях № 8 и № 9 Проекта решения по муниципальной программе «Создание доступной среды жизнедеятельности инвалидов других маломобильных групп населения в городе Благовещенске на 2012 - 2015 годы» расходы в сумме 855 тыс. рублей на 2014 год, 1 105 тыс. рублей на 2015 год следует отразить по ВР 612 «Субсидия бюджетным учреждениям на иные цели», оставшийся объем 645 тыс. рублей по 2014 году и 395 тыс. рублей по 2015 году отразить исходя из организационно-правовых форм и полномочий исполнителей мероприятий, в соответствии с нормами приказа Минфина России от 01.07.2013 № 65н.</t>
  </si>
  <si>
    <t>В Приложениях № 8 и № 9 к Проекту решения:                                 предусмотрены целевые статьи, название и коды которых не соответствуют наименованию и кодам, утвержденным приказом финансового управления администрации города Благовещенска от 25.10.2013 № 48 «Об утверждении перечня целевых статей классификации расходов для составления проекта городского бюджета на 2014 год и на плановый период 2015 и 2016 годов»;</t>
  </si>
  <si>
    <t>В Приложениях № 8 и № 9 к Проекту решения:</t>
  </si>
  <si>
    <t>По приложению № 8 «Ведомственной структуре расходов городского бюджета на 2014 год» период действия муниципальной программы «Благоустройство дворовых территорий г. Благовещенска на 2010 - 2014 годы» не соответствует постановлению администрации города Благовещенска от 05.11.2013 № 5705 «О внесении изменений в долгосрочную целевую программу «Благоустройство дворовых территорий г. Благовещенска на 2010 - 2014 годы», утвержденную постановлением мэра города Благовещенска от 09 декабря 2008 г. № 4090» срок действия которой продлен до 2016 года.</t>
  </si>
  <si>
    <t>В нарушение пунктов 6, 7 раздела VII Порядка разработки программ, в 7 муниципальных программ, при увеличении сроков реализации внесены изменения в плановые объемы финансирования, утверждены без предварительного рассмотрения контрольно-счетной палатой.</t>
  </si>
  <si>
    <t>В нарушение п. 8 раздела VII Порядка разработки программ, срок действия 2 муниципальных программ продлен на 3 года.</t>
  </si>
  <si>
    <t>В нарушение п. 4 раздела III Порядка разработки программ, в Проект решения включены 4 муниципальные программы, утвержденные позже установленного срока на 31 – 41 день:</t>
  </si>
  <si>
    <r>
      <t xml:space="preserve">Прекращение финансирования 4-х муниципальных программ </t>
    </r>
    <r>
      <rPr>
        <sz val="10"/>
        <color rgb="FF000000"/>
        <rFont val="Times New Roman"/>
        <family val="1"/>
        <charset val="204"/>
      </rPr>
      <t>влечет не</t>
    </r>
    <r>
      <rPr>
        <sz val="10"/>
        <color theme="1"/>
        <rFont val="Times New Roman"/>
        <family val="1"/>
        <charset val="204"/>
      </rPr>
      <t xml:space="preserve">соблюдение раздела VI, п. 2 раздела VII Порядка разработки программ (отсутствует итоговый отчет о ходе реализации программ с обоснованием причин прекращения). </t>
    </r>
  </si>
  <si>
    <t>Планируемый размер дефицита городского бюджета (9,6 процента) не соответствует основным направлениям бюджетной политики и прогнозу социально-экономического развития города Благовещенск (9,4 процента).</t>
  </si>
  <si>
    <t>Формирование расходов городского бюджета в форме субсидий: казенным предприятиям на возмещение затрат, связанных с выполнением заказа по содержанию и ремонту улично-дорожной сети - 22 717 тыс. рублей (общий размер субсидии составит 204 670 тыс. рублей); юридическим лицам на возмещение затрат, связанных с выполнением работ по устройству, ремонту и модернизации отдельных элементов обустройства автомобильных дорог в границах городского округа – 1 177 тыс. рублей (общий размер субсидии составит 6 175 тыс. рублей), не соответствует требованиям статей 69.1, 72 Бюджетного кодекса Российской Федерации, ст. 5, п. 14 ч. 2 ст. 55 Федерального закона № 94-ФЗ.</t>
  </si>
  <si>
    <t>В Приложении № 3 «Ведомственная структура расходов городского бюджета на 2013 год» к Проекту решения по главному распорядителю бюджетных средств – Администрации города Благовещенска наименование целевой статьи 775 00 01 «Субсидия на возмещение затрат, связанных с обустройством мест массового отдыха населения (городские парки)» не содержит категории получателей субсидии «юридическим лицам», определенной в текстовой части Проекта решения (пп. 25 п. 17).</t>
  </si>
  <si>
    <t xml:space="preserve">В нарушение ст. ст. 65, 86, 179 Бюджетного кодекса Российской Федерации при отсутствии нормативно - правовых оснований сформированы расходы на реализацию долгосрочных целевых программ: </t>
  </si>
  <si>
    <t>Без соблюдения норм п. 6.5 раздела VI Порядка разработки документов стратегического планирования социально-экономического развития муниципального образования город Благовещенск, утвержденного постановлением администрации города Благовещенска от 15.04.2011 № 1650, реализуемые в рамках ДЦП «Строительство и реконструкция объектов муниципальной собственности в городе Благовещенске на 2012 - 2015 годы», мероприятия: «Выкуп земельного участка» в размере 15 200 тыс. рублей; «Планировка территории «Лазурный берег» - 4 000 тыс. рублей, не предусмотрены постановлением администрации города Благовещенска от 29.12.2012 № 5749 «Об утверждении Плана действий администрации города Благовещенска по реализации в 2013 году Концепции развития города Благовещенска до 2020 года и Программы комплексного социально-экономического развития муниципального образования города Благовещенска до 2015 года».</t>
  </si>
  <si>
    <t>Администрации города Благовещенска:  Соблюдать основные направления бюджетной политики и прогноз социально-экономического развития г. Благовещенска, одобренный постановлением администрации города Благовещенска от 25.10.2012 № 4849, в части сокращения размера дефицита.</t>
  </si>
  <si>
    <t>Администрации города Благовещенска:  Расходы городского бюджета на оплату товаров работ и услуг для нужд муниципального образования осуществлять в соответствии с требованиями статей 69.1, 72 Бюджетного кодекса Российской Федерации, ст. 5, п. 14 ч. 2 ст. 55 Федерального закона № 94-ФЗ.</t>
  </si>
  <si>
    <t>Финансовому управлению администрации города Благовещенска:   В Приложении № 3 «Ведомственная структура расходов городского бюджета на 2013 год» к Проекту решения по главному распорядителю бюджетных средств – Администрации города Благовещенска уточнить код целевой статьи 775 00 01 «Субсидия на возмещение затрат, связанных с обустройством мест массового отдыха населения (городские парки)» определив категории получателей субсидии «юридическим лицам» согласно текстовой части Проекта решения (пп. 25 п. 17).</t>
  </si>
  <si>
    <t>Администрации города Благовещенска:  Формирование и расходование средств городского бюджета осуществлять в соответствии с требованиями ст. ст. 65, 86, 179 Бюджетного кодекса Российской Федерации.</t>
  </si>
  <si>
    <t>Администрации города Благовещенска:  При разработке и реализации мероприятий долгосрочных целевых программ соблюдать требования п. 6.5 Порядка разработки документов стратегического планирования социально-экономического развития муниципального образования город Благовещенск, утвержденного постановлением администрации города Благовещенска от 15.04.2011 № 1650.</t>
  </si>
  <si>
    <t>В приложении № 3 «Ведомственная структура расходов городского бюджета на 2013 год» и приложении № 5 «Распределение бюджетных ассигнований городского бюджета на реализацию долгосрочных целевых программ на 2013 год» к Проекту решения сроки реализации долгосрочных целевых программ: «Развитие автомобильных дорог местного значения и дорожного хозяйства города Благовещенска на 2009 - 2016 годы; «Развитие системы образования города Благовещенска на 2011 - 2014 годы»; «Развитие отрасли культуры в городе Благовещенске на 2011 - 2014 годы»; «Развитие и модернизация систем коммунальной инфраструктуры города Благовещенска на 2009 - 2014 годы»; «Благоустройство дворовых территорий г. Благовещенска на 2010 - 2016 годы»  отражены без учета изменений внесенных постановлениями администрации города Благовещенска.</t>
  </si>
  <si>
    <t>Финансовому управлению администрации города Благовещенска:   В приложении № 3 «Ведомственная структура расходов городского бюджета на 2013 год» и приложении № 5 «Распределение бюджетных ассигнований городского бюджета на реализацию долгосрочных целевых программ на 2013 год» к Проекту решения уточнить период реализации долгосрочных целевых.</t>
  </si>
  <si>
    <t>При прогнозировании доходов городского бюджета от продажи материальных и нематериальных активов не обеспечен принцип достоверности бюджета, означающий реалистичность расчета доходов бюджета (ст. 37 Бюджетного кодекса Российской Федерации).</t>
  </si>
  <si>
    <t>МУ «ГУКС» -  3 030 тыс. рублей;</t>
  </si>
  <si>
    <t>Приложение  № 4</t>
  </si>
  <si>
    <t>* - суммы финансовых нарушений учтены в годовом отчете контрольно-счетной палаты за 2012 год</t>
  </si>
  <si>
    <t xml:space="preserve">Внести изменения в долгосрочные целевые программы:
«Развитие и модернизация систем коммунальной инфраструктуры города Благовещенска на 2009-2013 годы», предусмотрев на 2013 год увеличение расходов на объект «Реконструкция очистных сооружений Северного жилого района, г. Благовещенск, Амурская область», в том числе кредиторская задолженность (п. 1 табл. 5 подраздела Б. раздела VI) в размере 33 000 тыс. рублей; </t>
  </si>
  <si>
    <t>500*</t>
  </si>
  <si>
    <t>Расходы городского бюджета в объеме 31 524 тыс. рублей сформированы на основании 3-х муниципальных правовых актов не соответствующих требованиям статьи 179 Бюджетного кодекса Российской Федерации, в том числе постановления администрации города Благовещенска:</t>
  </si>
  <si>
    <t>нарушения отражены в приложении по контрольным мероприятиям</t>
  </si>
  <si>
    <t>нарушения отражены в приложении по внешней проверке</t>
  </si>
  <si>
    <t xml:space="preserve">нарушения отражены в приложении по внешней проверке </t>
  </si>
  <si>
    <t>Предложение учтено при принятии решения Благовещенской городской Думы от 31.01.2013 № 53/11</t>
  </si>
  <si>
    <t>Предложение учтено при принятии решения Благовещенской городской Думы от 05.12.2013 № 68/149</t>
  </si>
  <si>
    <t>Предложение принято. Решение Благовещенской городской Думы от 05.12.2013 № 68/149 "О городском бюджете на 2014 год и плановый период 2015 и 2016 годов".</t>
  </si>
  <si>
    <t>Предложение принято. Решение Благовещенской городской Думы 
"О внесении изменений в положение о бюджетном процессе в муниципальном образовании городе Благовещенске, утвержденное решением Благовещенской городской Думы от 20.12.2007 № 37/172".</t>
  </si>
  <si>
    <t>В п. 2 Решении Благовещенской городской Думы от 26.09.2013 № 64/99 установлена дата вступления в силу с 01.01.2014</t>
  </si>
  <si>
    <t xml:space="preserve">Предложение принято. Решение Благовещенской городской Думы от 17.10.2013 № 65/119. </t>
  </si>
  <si>
    <t xml:space="preserve">Предложение принято. Решение Благовещенской городской Думы от 17.10.2013 № 65/119 </t>
  </si>
  <si>
    <t xml:space="preserve">Предложение принято. Решение Благовещенской городской Думы  от 17.10.2013 № 65/119. </t>
  </si>
  <si>
    <t>Постановление администрации г. Благовещенска от 05.11.2013 № 5707 "О внесении изменений в долгосрочную целевую программу "Развитие и модернизация систем коммунальной инфраструктуры города Благовещенска на 2009 - 2014 годы", утвержденную постановлением мэра города Благовещенска от 09.12.2008 № 4091".</t>
  </si>
  <si>
    <t>Предложение принято. Постановление Администрации города Благовещенска от 29.11.2013 № 5998.</t>
  </si>
  <si>
    <t xml:space="preserve">№ 36 от 20.11.2013, № 37 от 26.11.2013 , № 39 от 29.11.2013 Заключение на проект решения Благовещенской городской Думы «О городском бюджете на 2014 год и плановый период 2015-2016 годов». </t>
  </si>
  <si>
    <t xml:space="preserve">Установление единой величины порогового значения размера дохода и стоимости имущества противоречит ст. 6 Закона Амурской области от 23.11.2012 № 119-ОЗ, предусматривающей установление отдельных величин порогового значения размера дохода и порогового значения стоимости имущества. </t>
  </si>
  <si>
    <t>В нарушение ст. ст. 65, 86, 179 Бюджетного кодекса Российской Федерации при отсутствии нормативно-правовых оснований сформированы расходы в размере 21 174 тыс. рублей на реализацию ДЦП «Строительство и реконструкция объектов муниципальной собственности в городе Благовещенске на 2012-2015 годы».</t>
  </si>
  <si>
    <t>В приложении № 2 «Ведомственная структура расходов городского бюджета на 2013 год» Проекта решения уточнить главного распорядителя и вид расходов учитывая утвержденную Долгосрочную целевую программу «Комплексное развитие систем коммунальной инфраструктуры города Благовещенска на 2009-2013 годы» и условия заключенного договора аренды муниципального имущества от 16.07.2005 №003-АКС/Т.                                                                                                                                     В долгосрочной целевой программе «Комплексное развитие систем коммунальной инфраструктуры города Благовещенска на 2009-2013 годы» мероприятия по реконструкции и по капитальному ремонту тепловых сетей предусматривать раздельно по видам работ.</t>
  </si>
  <si>
    <t>Устранено, тыс. руб.</t>
  </si>
</sst>
</file>

<file path=xl/styles.xml><?xml version="1.0" encoding="utf-8"?>
<styleSheet xmlns="http://schemas.openxmlformats.org/spreadsheetml/2006/main">
  <numFmts count="2">
    <numFmt numFmtId="164" formatCode="#,##0.0"/>
    <numFmt numFmtId="165" formatCode="000000"/>
  </numFmts>
  <fonts count="16">
    <font>
      <sz val="11"/>
      <color theme="1"/>
      <name val="Calibri"/>
      <family val="2"/>
      <charset val="204"/>
      <scheme val="minor"/>
    </font>
    <font>
      <sz val="10"/>
      <color theme="1"/>
      <name val="Times New Roman"/>
      <family val="1"/>
      <charset val="204"/>
    </font>
    <font>
      <b/>
      <sz val="10"/>
      <color theme="1"/>
      <name val="Times New Roman"/>
      <family val="1"/>
      <charset val="204"/>
    </font>
    <font>
      <sz val="10"/>
      <color theme="1"/>
      <name val="Times New Roman"/>
      <family val="2"/>
      <charset val="204"/>
    </font>
    <font>
      <b/>
      <sz val="10"/>
      <color theme="1"/>
      <name val="Times New Roman"/>
      <family val="2"/>
      <charset val="204"/>
    </font>
    <font>
      <b/>
      <sz val="10"/>
      <name val="Times New Roman"/>
      <family val="2"/>
      <charset val="204"/>
    </font>
    <font>
      <sz val="10"/>
      <name val="Times New Roman"/>
      <family val="2"/>
      <charset val="204"/>
    </font>
    <font>
      <i/>
      <sz val="10"/>
      <color theme="1"/>
      <name val="Times New Roman"/>
      <family val="1"/>
      <charset val="204"/>
    </font>
    <font>
      <shadow/>
      <sz val="10"/>
      <color theme="1"/>
      <name val="Times New Roman"/>
      <family val="1"/>
      <charset val="204"/>
    </font>
    <font>
      <u/>
      <sz val="10"/>
      <color theme="1"/>
      <name val="Times New Roman"/>
      <family val="1"/>
      <charset val="204"/>
    </font>
    <font>
      <shadow/>
      <sz val="10"/>
      <color rgb="FF000000"/>
      <name val="Times New Roman"/>
      <family val="1"/>
      <charset val="204"/>
    </font>
    <font>
      <b/>
      <shadow/>
      <sz val="10"/>
      <color rgb="FF000000"/>
      <name val="Times New Roman"/>
      <family val="1"/>
      <charset val="204"/>
    </font>
    <font>
      <sz val="10"/>
      <color rgb="FF000000"/>
      <name val="Times New Roman"/>
      <family val="1"/>
      <charset val="204"/>
    </font>
    <font>
      <sz val="10"/>
      <color rgb="FFFF0000"/>
      <name val="Times New Roman"/>
      <family val="1"/>
      <charset val="204"/>
    </font>
    <font>
      <strike/>
      <sz val="10"/>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17">
    <xf numFmtId="0" fontId="0" fillId="0" borderId="0" xfId="0"/>
    <xf numFmtId="164" fontId="1" fillId="2" borderId="1" xfId="0" applyNumberFormat="1" applyFont="1" applyFill="1" applyBorder="1" applyAlignment="1">
      <alignment horizontal="center" vertical="center" wrapText="1"/>
    </xf>
    <xf numFmtId="0" fontId="1" fillId="0" borderId="1" xfId="0" applyFont="1" applyBorder="1" applyAlignment="1">
      <alignment horizontal="justify" vertical="center"/>
    </xf>
    <xf numFmtId="0" fontId="2" fillId="2" borderId="1" xfId="0" applyFont="1" applyFill="1" applyBorder="1" applyAlignment="1">
      <alignment horizontal="justify" vertical="center" wrapText="1"/>
    </xf>
    <xf numFmtId="164" fontId="2" fillId="2" borderId="1" xfId="0" applyNumberFormat="1" applyFont="1" applyFill="1" applyBorder="1" applyAlignment="1">
      <alignment horizontal="center" vertical="center" wrapText="1"/>
    </xf>
    <xf numFmtId="0" fontId="1" fillId="0" borderId="5" xfId="0" applyFont="1" applyBorder="1" applyAlignment="1">
      <alignment horizontal="justify" vertical="center"/>
    </xf>
    <xf numFmtId="0" fontId="1" fillId="2" borderId="1" xfId="0" applyFont="1" applyFill="1" applyBorder="1" applyAlignment="1">
      <alignment horizontal="justify" vertical="center" wrapText="1"/>
    </xf>
    <xf numFmtId="0" fontId="1" fillId="0" borderId="7" xfId="0" applyFont="1" applyBorder="1" applyAlignment="1">
      <alignment horizontal="justify" vertical="center"/>
    </xf>
    <xf numFmtId="0" fontId="1" fillId="0" borderId="1" xfId="0" applyFont="1" applyFill="1" applyBorder="1" applyAlignment="1">
      <alignment horizontal="justify" vertical="center"/>
    </xf>
    <xf numFmtId="0" fontId="1" fillId="2" borderId="6"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164"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horizontal="justify"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horizontal="justify" vertical="center" wrapText="1"/>
    </xf>
    <xf numFmtId="164" fontId="3" fillId="2" borderId="1" xfId="0" applyNumberFormat="1" applyFont="1" applyFill="1" applyBorder="1" applyAlignment="1">
      <alignment horizontal="center" vertical="center" wrapText="1"/>
    </xf>
    <xf numFmtId="0" fontId="3" fillId="0" borderId="6" xfId="0" applyFont="1" applyBorder="1" applyAlignment="1">
      <alignmen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5" xfId="0" applyFont="1" applyBorder="1" applyAlignment="1">
      <alignment vertical="center" wrapText="1"/>
    </xf>
    <xf numFmtId="0" fontId="3" fillId="3" borderId="1" xfId="0" applyFont="1" applyFill="1" applyBorder="1" applyAlignment="1">
      <alignment horizontal="justify" vertical="center" wrapText="1"/>
    </xf>
    <xf numFmtId="164" fontId="4" fillId="3" borderId="1" xfId="0" applyNumberFormat="1" applyFont="1" applyFill="1" applyBorder="1" applyAlignment="1">
      <alignment horizontal="center" vertical="center" wrapText="1"/>
    </xf>
    <xf numFmtId="0" fontId="4" fillId="3" borderId="1" xfId="0" applyFont="1" applyFill="1" applyBorder="1" applyAlignment="1">
      <alignment horizontal="justify" vertical="center" wrapText="1"/>
    </xf>
    <xf numFmtId="164" fontId="5" fillId="3" borderId="1" xfId="0" applyNumberFormat="1" applyFont="1" applyFill="1" applyBorder="1" applyAlignment="1">
      <alignment horizontal="center" vertical="center" wrapText="1"/>
    </xf>
    <xf numFmtId="0" fontId="3" fillId="0" borderId="1" xfId="0" applyFont="1" applyBorder="1" applyAlignment="1">
      <alignment horizontal="justify" vertical="center"/>
    </xf>
    <xf numFmtId="164" fontId="6"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164" fontId="4" fillId="2"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xf>
    <xf numFmtId="0" fontId="6" fillId="2"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2" borderId="1" xfId="0" applyFont="1" applyFill="1" applyBorder="1" applyAlignment="1">
      <alignment horizontal="justify" vertical="center"/>
    </xf>
    <xf numFmtId="164" fontId="3" fillId="0" borderId="0" xfId="0" applyNumberFormat="1" applyFont="1" applyAlignment="1">
      <alignment vertical="center" wrapText="1"/>
    </xf>
    <xf numFmtId="0" fontId="1" fillId="0" borderId="1" xfId="0" applyFont="1" applyFill="1" applyBorder="1" applyAlignment="1">
      <alignment horizontal="justify" vertical="center" wrapText="1"/>
    </xf>
    <xf numFmtId="0" fontId="1" fillId="3" borderId="1" xfId="0" applyFont="1" applyFill="1" applyBorder="1" applyAlignment="1">
      <alignment horizontal="justify" vertical="center" wrapText="1"/>
    </xf>
    <xf numFmtId="164" fontId="2" fillId="3" borderId="1" xfId="0" applyNumberFormat="1" applyFont="1" applyFill="1" applyBorder="1" applyAlignment="1">
      <alignment horizontal="center" vertical="center" wrapText="1"/>
    </xf>
    <xf numFmtId="0" fontId="1" fillId="2" borderId="7" xfId="0" applyFont="1" applyFill="1" applyBorder="1" applyAlignment="1">
      <alignment horizontal="justify" vertical="center" wrapText="1"/>
    </xf>
    <xf numFmtId="164" fontId="3" fillId="0" borderId="7" xfId="0" applyNumberFormat="1" applyFont="1" applyBorder="1" applyAlignment="1">
      <alignment vertical="center" wrapText="1"/>
    </xf>
    <xf numFmtId="164" fontId="3" fillId="0" borderId="6" xfId="0" applyNumberFormat="1" applyFont="1" applyBorder="1" applyAlignment="1">
      <alignment vertical="center" wrapText="1"/>
    </xf>
    <xf numFmtId="164" fontId="3" fillId="0" borderId="5" xfId="0" applyNumberFormat="1" applyFont="1" applyBorder="1" applyAlignment="1">
      <alignment vertical="center" wrapText="1"/>
    </xf>
    <xf numFmtId="164" fontId="1" fillId="2" borderId="7"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1" xfId="0" applyNumberFormat="1" applyFont="1" applyFill="1" applyBorder="1" applyAlignment="1">
      <alignment vertical="center" wrapText="1"/>
    </xf>
    <xf numFmtId="0" fontId="1" fillId="0" borderId="7"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7" xfId="0" applyFont="1" applyFill="1" applyBorder="1" applyAlignment="1">
      <alignment horizontal="justify" vertical="center" wrapText="1"/>
    </xf>
    <xf numFmtId="4" fontId="12" fillId="0" borderId="6" xfId="0" applyNumberFormat="1" applyFont="1" applyBorder="1" applyAlignment="1">
      <alignment horizontal="justify" vertical="center" wrapText="1"/>
    </xf>
    <xf numFmtId="0" fontId="12" fillId="0" borderId="6" xfId="0" applyFont="1" applyBorder="1" applyAlignment="1">
      <alignment horizontal="justify" vertical="center" wrapText="1"/>
    </xf>
    <xf numFmtId="0" fontId="1" fillId="0" borderId="1" xfId="0" applyFont="1" applyBorder="1" applyAlignment="1">
      <alignment horizontal="justify"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 xfId="0" applyNumberFormat="1" applyFont="1" applyBorder="1" applyAlignment="1">
      <alignment horizontal="justify" vertical="center" wrapText="1"/>
    </xf>
    <xf numFmtId="0" fontId="3" fillId="0" borderId="1" xfId="0" applyFont="1" applyBorder="1" applyAlignment="1">
      <alignment horizontal="justify" vertical="center" wrapText="1"/>
    </xf>
    <xf numFmtId="164" fontId="1" fillId="2"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8" fillId="0" borderId="1" xfId="0" applyFont="1" applyFill="1" applyBorder="1" applyAlignment="1">
      <alignment horizontal="justify" vertical="center"/>
    </xf>
    <xf numFmtId="0" fontId="1" fillId="2" borderId="1" xfId="0" applyFont="1" applyFill="1" applyBorder="1" applyAlignment="1">
      <alignment horizontal="justify" vertical="center"/>
    </xf>
    <xf numFmtId="0" fontId="12" fillId="0" borderId="1" xfId="0" applyFont="1" applyBorder="1" applyAlignment="1">
      <alignment horizontal="justify" vertical="center" wrapText="1"/>
    </xf>
    <xf numFmtId="165" fontId="3" fillId="0" borderId="1" xfId="0" applyNumberFormat="1" applyFont="1" applyBorder="1" applyAlignment="1">
      <alignment horizontal="justify" vertical="center" wrapText="1"/>
    </xf>
    <xf numFmtId="164" fontId="1" fillId="2" borderId="6" xfId="0" applyNumberFormat="1" applyFont="1" applyFill="1" applyBorder="1" applyAlignment="1">
      <alignment horizontal="center" vertical="center" wrapText="1"/>
    </xf>
    <xf numFmtId="0" fontId="14" fillId="2" borderId="6" xfId="0" applyFont="1" applyFill="1" applyBorder="1" applyAlignment="1">
      <alignment horizontal="justify" vertical="center" wrapText="1"/>
    </xf>
    <xf numFmtId="164" fontId="13" fillId="2" borderId="6" xfId="0" applyNumberFormat="1" applyFont="1" applyFill="1" applyBorder="1" applyAlignment="1">
      <alignment horizontal="center" vertical="center" wrapText="1"/>
    </xf>
    <xf numFmtId="0" fontId="12" fillId="0" borderId="5" xfId="0" applyFont="1" applyBorder="1" applyAlignment="1">
      <alignment horizontal="justify" vertical="center" wrapText="1"/>
    </xf>
    <xf numFmtId="0" fontId="14" fillId="2" borderId="5" xfId="0" applyFont="1" applyFill="1" applyBorder="1" applyAlignment="1">
      <alignment horizontal="justify" vertical="center" wrapText="1"/>
    </xf>
    <xf numFmtId="164" fontId="13" fillId="2" borderId="5" xfId="0" applyNumberFormat="1" applyFont="1" applyFill="1" applyBorder="1" applyAlignment="1">
      <alignment horizontal="center" vertical="center" wrapText="1"/>
    </xf>
    <xf numFmtId="164" fontId="1" fillId="0" borderId="7" xfId="0" applyNumberFormat="1" applyFont="1" applyBorder="1" applyAlignment="1">
      <alignment vertical="center" wrapText="1"/>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3" fillId="0" borderId="7"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1" fillId="0" borderId="7" xfId="0" applyFont="1" applyFill="1" applyBorder="1" applyAlignment="1">
      <alignment horizontal="justify" vertical="center"/>
    </xf>
    <xf numFmtId="0" fontId="1" fillId="0" borderId="5" xfId="0" applyFont="1" applyFill="1" applyBorder="1" applyAlignment="1">
      <alignment horizontal="justify" vertical="center"/>
    </xf>
    <xf numFmtId="0" fontId="1" fillId="0" borderId="6" xfId="0" applyFont="1" applyFill="1" applyBorder="1" applyAlignment="1">
      <alignment horizontal="justify" vertical="center"/>
    </xf>
    <xf numFmtId="0" fontId="1" fillId="0" borderId="6" xfId="0" applyFont="1" applyBorder="1" applyAlignment="1">
      <alignment vertical="center" wrapText="1"/>
    </xf>
    <xf numFmtId="4" fontId="12" fillId="0" borderId="1" xfId="0" applyNumberFormat="1" applyFont="1" applyBorder="1" applyAlignment="1">
      <alignment horizontal="justify" vertical="center" wrapText="1"/>
    </xf>
    <xf numFmtId="164" fontId="2" fillId="3" borderId="0" xfId="0" applyNumberFormat="1" applyFont="1" applyFill="1" applyBorder="1" applyAlignment="1">
      <alignment horizontal="center" vertical="center" wrapText="1"/>
    </xf>
    <xf numFmtId="0" fontId="1" fillId="3" borderId="0" xfId="0" applyFont="1" applyFill="1" applyBorder="1" applyAlignment="1">
      <alignment horizontal="justify" vertical="center" wrapText="1"/>
    </xf>
    <xf numFmtId="164" fontId="3" fillId="0" borderId="1" xfId="0" applyNumberFormat="1" applyFont="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3" fillId="0" borderId="1" xfId="0" applyFont="1" applyBorder="1" applyAlignment="1">
      <alignment vertical="center" wrapText="1"/>
    </xf>
    <xf numFmtId="164" fontId="15" fillId="2" borderId="1" xfId="0" applyNumberFormat="1" applyFont="1" applyFill="1" applyBorder="1" applyAlignment="1">
      <alignment horizontal="center" vertical="center" wrapText="1"/>
    </xf>
    <xf numFmtId="0" fontId="2" fillId="3" borderId="1" xfId="0" applyFont="1" applyFill="1" applyBorder="1" applyAlignment="1">
      <alignment horizontal="justify" vertical="center"/>
    </xf>
    <xf numFmtId="0" fontId="2" fillId="3" borderId="10" xfId="0" applyFont="1" applyFill="1" applyBorder="1" applyAlignment="1">
      <alignment horizontal="left" vertical="center" wrapText="1"/>
    </xf>
    <xf numFmtId="164" fontId="3" fillId="0" borderId="0" xfId="0" applyNumberFormat="1" applyFont="1" applyAlignment="1">
      <alignment horizontal="right" vertical="center" wrapText="1"/>
    </xf>
    <xf numFmtId="164" fontId="1" fillId="2" borderId="7"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justify" vertical="center" wrapText="1"/>
    </xf>
    <xf numFmtId="0" fontId="1" fillId="2" borderId="5" xfId="0" applyFont="1" applyFill="1" applyBorder="1" applyAlignment="1">
      <alignment horizontal="justify" vertical="center" wrapText="1"/>
    </xf>
    <xf numFmtId="164" fontId="1"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1" fillId="2" borderId="6" xfId="0" applyFont="1" applyFill="1" applyBorder="1" applyAlignment="1">
      <alignment horizontal="justify" vertical="center" wrapText="1"/>
    </xf>
    <xf numFmtId="0" fontId="1" fillId="0" borderId="7"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7" xfId="0" applyFont="1" applyBorder="1" applyAlignment="1">
      <alignmen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1397000</xdr:colOff>
      <xdr:row>1</xdr:row>
      <xdr:rowOff>0</xdr:rowOff>
    </xdr:from>
    <xdr:to>
      <xdr:col>4</xdr:col>
      <xdr:colOff>529167</xdr:colOff>
      <xdr:row>3</xdr:row>
      <xdr:rowOff>84667</xdr:rowOff>
    </xdr:to>
    <xdr:sp macro="" textlink="">
      <xdr:nvSpPr>
        <xdr:cNvPr id="2" name="TextBox 1"/>
        <xdr:cNvSpPr txBox="1"/>
      </xdr:nvSpPr>
      <xdr:spPr>
        <a:xfrm>
          <a:off x="1397000" y="190500"/>
          <a:ext cx="6974417" cy="402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ru-RU" sz="1200">
              <a:latin typeface="Times New Roman" pitchFamily="18" charset="0"/>
              <a:cs typeface="Times New Roman" pitchFamily="18" charset="0"/>
            </a:rPr>
            <a:t>ИНФОРМАЦИЯ</a:t>
          </a:r>
        </a:p>
        <a:p>
          <a:pPr algn="ctr"/>
          <a:r>
            <a:rPr lang="ru-RU" sz="1200">
              <a:latin typeface="Times New Roman" pitchFamily="18" charset="0"/>
              <a:cs typeface="Times New Roman" pitchFamily="18" charset="0"/>
            </a:rPr>
            <a:t>о результатах экспертно-аналитических мероприятий, проведенных в 2013 году</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25"/>
  <sheetViews>
    <sheetView tabSelected="1" view="pageBreakPreview" topLeftCell="B176" zoomScale="90" zoomScaleNormal="90" zoomScaleSheetLayoutView="90" workbookViewId="0">
      <selection activeCell="C179" sqref="C179"/>
    </sheetView>
  </sheetViews>
  <sheetFormatPr defaultRowHeight="12.75"/>
  <cols>
    <col min="1" max="1" width="5" style="12" hidden="1" customWidth="1"/>
    <col min="2" max="2" width="61.140625" style="12" customWidth="1"/>
    <col min="3" max="3" width="46.28515625" style="12" customWidth="1"/>
    <col min="4" max="4" width="12.42578125" style="39" customWidth="1"/>
    <col min="5" max="5" width="36" style="12" customWidth="1"/>
    <col min="6" max="6" width="10.85546875" style="39" customWidth="1"/>
    <col min="7" max="16384" width="9.140625" style="12"/>
  </cols>
  <sheetData>
    <row r="1" spans="1:6" ht="15" customHeight="1">
      <c r="E1" s="94" t="s">
        <v>346</v>
      </c>
      <c r="F1" s="94"/>
    </row>
    <row r="5" spans="1:6" ht="17.25" customHeight="1">
      <c r="A5" s="103" t="s">
        <v>19</v>
      </c>
      <c r="B5" s="109" t="s">
        <v>18</v>
      </c>
      <c r="C5" s="109"/>
      <c r="D5" s="109"/>
      <c r="E5" s="109" t="s">
        <v>17</v>
      </c>
      <c r="F5" s="110" t="s">
        <v>368</v>
      </c>
    </row>
    <row r="6" spans="1:6">
      <c r="A6" s="104"/>
      <c r="B6" s="13" t="s">
        <v>16</v>
      </c>
      <c r="C6" s="13" t="s">
        <v>15</v>
      </c>
      <c r="D6" s="86" t="s">
        <v>14</v>
      </c>
      <c r="E6" s="109"/>
      <c r="F6" s="110"/>
    </row>
    <row r="7" spans="1:6" ht="27" customHeight="1">
      <c r="A7" s="14">
        <v>1</v>
      </c>
      <c r="B7" s="97" t="s">
        <v>13</v>
      </c>
      <c r="C7" s="97"/>
      <c r="D7" s="97"/>
      <c r="E7" s="97"/>
      <c r="F7" s="97"/>
    </row>
    <row r="8" spans="1:6" ht="83.25" customHeight="1">
      <c r="A8" s="57"/>
      <c r="B8" s="16" t="s">
        <v>12</v>
      </c>
      <c r="C8" s="16" t="s">
        <v>9</v>
      </c>
      <c r="D8" s="15"/>
      <c r="E8" s="16" t="s">
        <v>215</v>
      </c>
      <c r="F8" s="15"/>
    </row>
    <row r="9" spans="1:6" ht="36.75" customHeight="1">
      <c r="A9" s="14">
        <v>2</v>
      </c>
      <c r="B9" s="97" t="s">
        <v>11</v>
      </c>
      <c r="C9" s="97"/>
      <c r="D9" s="97"/>
      <c r="E9" s="97"/>
      <c r="F9" s="97"/>
    </row>
    <row r="10" spans="1:6" ht="58.5" customHeight="1">
      <c r="A10" s="57"/>
      <c r="B10" s="17" t="s">
        <v>10</v>
      </c>
      <c r="C10" s="111" t="s">
        <v>9</v>
      </c>
      <c r="D10" s="110"/>
      <c r="E10" s="16" t="s">
        <v>216</v>
      </c>
      <c r="F10" s="110"/>
    </row>
    <row r="11" spans="1:6" ht="76.5">
      <c r="A11" s="57"/>
      <c r="B11" s="17" t="s">
        <v>8</v>
      </c>
      <c r="C11" s="111"/>
      <c r="D11" s="110"/>
      <c r="E11" s="16" t="s">
        <v>211</v>
      </c>
      <c r="F11" s="110"/>
    </row>
    <row r="12" spans="1:6" ht="72.75" customHeight="1">
      <c r="A12" s="57"/>
      <c r="B12" s="17" t="s">
        <v>7</v>
      </c>
      <c r="C12" s="111"/>
      <c r="D12" s="110"/>
      <c r="E12" s="16" t="s">
        <v>20</v>
      </c>
      <c r="F12" s="110"/>
    </row>
    <row r="13" spans="1:6" ht="34.5" customHeight="1">
      <c r="A13" s="14">
        <v>3</v>
      </c>
      <c r="B13" s="97" t="s">
        <v>6</v>
      </c>
      <c r="C13" s="97"/>
      <c r="D13" s="97"/>
      <c r="E13" s="97"/>
      <c r="F13" s="97"/>
    </row>
    <row r="14" spans="1:6" ht="68.25" customHeight="1">
      <c r="A14" s="57"/>
      <c r="B14" s="17" t="s">
        <v>5</v>
      </c>
      <c r="C14" s="18" t="s">
        <v>9</v>
      </c>
      <c r="D14" s="44"/>
      <c r="E14" s="18" t="s">
        <v>4</v>
      </c>
      <c r="F14" s="44"/>
    </row>
    <row r="15" spans="1:6" ht="60.75" customHeight="1">
      <c r="A15" s="57"/>
      <c r="B15" s="17" t="s">
        <v>3</v>
      </c>
      <c r="C15" s="22"/>
      <c r="D15" s="45"/>
      <c r="E15" s="22"/>
      <c r="F15" s="45"/>
    </row>
    <row r="16" spans="1:6" ht="62.25" customHeight="1">
      <c r="A16" s="57"/>
      <c r="B16" s="17" t="s">
        <v>2</v>
      </c>
      <c r="C16" s="25"/>
      <c r="D16" s="46"/>
      <c r="E16" s="25"/>
      <c r="F16" s="46"/>
    </row>
    <row r="17" spans="1:6" ht="103.5" customHeight="1">
      <c r="A17" s="19"/>
      <c r="B17" s="17" t="s">
        <v>1</v>
      </c>
      <c r="C17" s="22"/>
      <c r="D17" s="45"/>
      <c r="E17" s="22"/>
      <c r="F17" s="45"/>
    </row>
    <row r="18" spans="1:6" ht="102.75" customHeight="1">
      <c r="B18" s="17" t="s">
        <v>0</v>
      </c>
      <c r="C18" s="25"/>
      <c r="D18" s="46"/>
      <c r="E18" s="25"/>
      <c r="F18" s="46"/>
    </row>
    <row r="19" spans="1:6" ht="55.5" customHeight="1">
      <c r="A19" s="14">
        <v>4</v>
      </c>
      <c r="B19" s="105" t="s">
        <v>214</v>
      </c>
      <c r="C19" s="106"/>
      <c r="D19" s="106"/>
      <c r="E19" s="106"/>
      <c r="F19" s="107"/>
    </row>
    <row r="20" spans="1:6" ht="71.25" customHeight="1">
      <c r="A20" s="57"/>
      <c r="B20" s="90" t="s">
        <v>365</v>
      </c>
      <c r="C20" s="16" t="s">
        <v>212</v>
      </c>
      <c r="D20" s="15"/>
      <c r="E20" s="16" t="s">
        <v>21</v>
      </c>
      <c r="F20" s="15"/>
    </row>
    <row r="21" spans="1:6" ht="45" customHeight="1">
      <c r="A21" s="14">
        <v>5</v>
      </c>
      <c r="B21" s="97" t="s">
        <v>22</v>
      </c>
      <c r="C21" s="97"/>
      <c r="D21" s="97"/>
      <c r="E21" s="97"/>
      <c r="F21" s="97"/>
    </row>
    <row r="22" spans="1:6" ht="63.75" customHeight="1">
      <c r="A22" s="57"/>
      <c r="B22" s="58" t="s">
        <v>228</v>
      </c>
      <c r="C22" s="16" t="s">
        <v>23</v>
      </c>
      <c r="D22" s="15"/>
      <c r="E22" s="89" t="s">
        <v>354</v>
      </c>
      <c r="F22" s="15"/>
    </row>
    <row r="23" spans="1:6" ht="129" customHeight="1">
      <c r="A23" s="57"/>
      <c r="B23" s="90" t="s">
        <v>366</v>
      </c>
      <c r="C23" s="16" t="s">
        <v>24</v>
      </c>
      <c r="D23" s="86">
        <v>21174</v>
      </c>
      <c r="E23" s="16" t="s">
        <v>25</v>
      </c>
      <c r="F23" s="86">
        <v>21174</v>
      </c>
    </row>
    <row r="24" spans="1:6" ht="30.75" customHeight="1">
      <c r="A24" s="14">
        <v>6</v>
      </c>
      <c r="B24" s="97" t="s">
        <v>26</v>
      </c>
      <c r="C24" s="97"/>
      <c r="D24" s="97"/>
      <c r="E24" s="97"/>
      <c r="F24" s="97"/>
    </row>
    <row r="25" spans="1:6" ht="115.5" customHeight="1">
      <c r="A25" s="57"/>
      <c r="B25" s="58" t="s">
        <v>40</v>
      </c>
      <c r="C25" s="16" t="s">
        <v>213</v>
      </c>
      <c r="D25" s="15"/>
      <c r="E25" s="16"/>
      <c r="F25" s="15"/>
    </row>
    <row r="26" spans="1:6" ht="46.5" customHeight="1">
      <c r="A26" s="14">
        <v>7</v>
      </c>
      <c r="B26" s="97" t="s">
        <v>27</v>
      </c>
      <c r="C26" s="97"/>
      <c r="D26" s="97"/>
      <c r="E26" s="97"/>
      <c r="F26" s="97"/>
    </row>
    <row r="27" spans="1:6" ht="129.75" customHeight="1">
      <c r="A27" s="57"/>
      <c r="B27" s="58" t="s">
        <v>40</v>
      </c>
      <c r="C27" s="16" t="s">
        <v>28</v>
      </c>
      <c r="D27" s="15"/>
      <c r="E27" s="89" t="s">
        <v>357</v>
      </c>
      <c r="F27" s="15"/>
    </row>
    <row r="28" spans="1:6" ht="46.5" customHeight="1">
      <c r="A28" s="14">
        <v>8</v>
      </c>
      <c r="B28" s="97" t="s">
        <v>29</v>
      </c>
      <c r="C28" s="97"/>
      <c r="D28" s="97"/>
      <c r="E28" s="97"/>
      <c r="F28" s="97"/>
    </row>
    <row r="29" spans="1:6" ht="75" customHeight="1">
      <c r="A29" s="57"/>
      <c r="B29" s="58" t="s">
        <v>229</v>
      </c>
      <c r="C29" s="88" t="s">
        <v>233</v>
      </c>
      <c r="D29" s="21"/>
      <c r="E29" s="17"/>
      <c r="F29" s="21"/>
    </row>
    <row r="30" spans="1:6" ht="127.5">
      <c r="A30" s="57"/>
      <c r="B30" s="16" t="s">
        <v>34</v>
      </c>
      <c r="C30" s="23" t="s">
        <v>348</v>
      </c>
      <c r="D30" s="21">
        <v>33000</v>
      </c>
      <c r="E30" s="24" t="s">
        <v>32</v>
      </c>
      <c r="F30" s="21">
        <v>33000</v>
      </c>
    </row>
    <row r="31" spans="1:6" ht="114.75">
      <c r="A31" s="57"/>
      <c r="B31" s="16" t="s">
        <v>35</v>
      </c>
      <c r="C31" s="23" t="s">
        <v>30</v>
      </c>
      <c r="D31" s="21">
        <v>2613</v>
      </c>
      <c r="E31" s="24" t="s">
        <v>33</v>
      </c>
      <c r="F31" s="21">
        <v>2613</v>
      </c>
    </row>
    <row r="32" spans="1:6">
      <c r="A32" s="57"/>
      <c r="B32" s="11" t="s">
        <v>31</v>
      </c>
      <c r="C32" s="26"/>
      <c r="D32" s="27">
        <f>SUM(D30:D31)</f>
        <v>35613</v>
      </c>
      <c r="E32" s="26"/>
      <c r="F32" s="27">
        <f>SUM(F30:F31)</f>
        <v>35613</v>
      </c>
    </row>
    <row r="33" spans="1:6" ht="46.5" customHeight="1">
      <c r="A33" s="14"/>
      <c r="B33" s="97" t="s">
        <v>36</v>
      </c>
      <c r="C33" s="97"/>
      <c r="D33" s="97"/>
      <c r="E33" s="97"/>
      <c r="F33" s="97"/>
    </row>
    <row r="34" spans="1:6" ht="21.75" customHeight="1">
      <c r="A34" s="57"/>
      <c r="B34" s="16" t="s">
        <v>40</v>
      </c>
      <c r="C34" s="20"/>
      <c r="D34" s="21"/>
      <c r="E34" s="17"/>
      <c r="F34" s="21"/>
    </row>
    <row r="35" spans="1:6" ht="46.5" customHeight="1">
      <c r="A35" s="14"/>
      <c r="B35" s="97" t="s">
        <v>37</v>
      </c>
      <c r="C35" s="97"/>
      <c r="D35" s="97"/>
      <c r="E35" s="97"/>
      <c r="F35" s="97"/>
    </row>
    <row r="36" spans="1:6" ht="20.25" customHeight="1">
      <c r="A36" s="57"/>
      <c r="B36" s="16" t="s">
        <v>40</v>
      </c>
      <c r="C36" s="20"/>
      <c r="D36" s="21"/>
      <c r="E36" s="17"/>
      <c r="F36" s="21"/>
    </row>
    <row r="37" spans="1:6" ht="46.5" customHeight="1">
      <c r="A37" s="14"/>
      <c r="B37" s="97" t="s">
        <v>38</v>
      </c>
      <c r="C37" s="97"/>
      <c r="D37" s="97"/>
      <c r="E37" s="97"/>
      <c r="F37" s="97"/>
    </row>
    <row r="38" spans="1:6" ht="25.5" customHeight="1">
      <c r="A38" s="57"/>
      <c r="B38" s="16" t="s">
        <v>40</v>
      </c>
      <c r="C38" s="20"/>
      <c r="D38" s="21"/>
      <c r="E38" s="17"/>
      <c r="F38" s="21"/>
    </row>
    <row r="39" spans="1:6" ht="46.5" customHeight="1">
      <c r="A39" s="14"/>
      <c r="B39" s="97" t="s">
        <v>39</v>
      </c>
      <c r="C39" s="97"/>
      <c r="D39" s="97"/>
      <c r="E39" s="97"/>
      <c r="F39" s="97"/>
    </row>
    <row r="40" spans="1:6" ht="24" customHeight="1">
      <c r="A40" s="57"/>
      <c r="B40" s="16" t="s">
        <v>40</v>
      </c>
      <c r="C40" s="20"/>
      <c r="D40" s="21"/>
      <c r="E40" s="17"/>
      <c r="F40" s="21"/>
    </row>
    <row r="41" spans="1:6" ht="46.5" customHeight="1">
      <c r="A41" s="14"/>
      <c r="B41" s="97" t="s">
        <v>41</v>
      </c>
      <c r="C41" s="97"/>
      <c r="D41" s="97"/>
      <c r="E41" s="97"/>
      <c r="F41" s="97"/>
    </row>
    <row r="42" spans="1:6" ht="178.5">
      <c r="A42" s="57"/>
      <c r="B42" s="58" t="s">
        <v>230</v>
      </c>
      <c r="C42" s="60" t="s">
        <v>233</v>
      </c>
      <c r="D42" s="21">
        <v>449</v>
      </c>
      <c r="E42" s="17" t="s">
        <v>42</v>
      </c>
      <c r="F42" s="21">
        <v>449</v>
      </c>
    </row>
    <row r="43" spans="1:6" ht="255">
      <c r="A43" s="57"/>
      <c r="B43" s="58" t="s">
        <v>231</v>
      </c>
      <c r="C43" s="60" t="s">
        <v>234</v>
      </c>
      <c r="D43" s="21">
        <f>340+1410+2200</f>
        <v>3950</v>
      </c>
      <c r="E43" s="17" t="s">
        <v>217</v>
      </c>
      <c r="F43" s="21">
        <f>340+1410+2200</f>
        <v>3950</v>
      </c>
    </row>
    <row r="44" spans="1:6" ht="89.25">
      <c r="A44" s="57"/>
      <c r="B44" s="58" t="s">
        <v>232</v>
      </c>
      <c r="C44" s="60" t="s">
        <v>235</v>
      </c>
      <c r="D44" s="21"/>
      <c r="E44" s="17"/>
      <c r="F44" s="21"/>
    </row>
    <row r="45" spans="1:6" ht="101.25" customHeight="1">
      <c r="A45" s="57"/>
      <c r="B45" s="58" t="s">
        <v>237</v>
      </c>
      <c r="C45" s="60" t="s">
        <v>236</v>
      </c>
      <c r="D45" s="21"/>
      <c r="E45" s="17" t="s">
        <v>43</v>
      </c>
      <c r="F45" s="21"/>
    </row>
    <row r="46" spans="1:6">
      <c r="B46" s="11" t="s">
        <v>44</v>
      </c>
      <c r="C46" s="26"/>
      <c r="D46" s="27">
        <f>SUM(D42:D45)</f>
        <v>4399</v>
      </c>
      <c r="E46" s="28"/>
      <c r="F46" s="27">
        <f>SUM(F42:F45)</f>
        <v>4399</v>
      </c>
    </row>
    <row r="47" spans="1:6" ht="33.75" customHeight="1">
      <c r="A47" s="14"/>
      <c r="B47" s="97" t="s">
        <v>45</v>
      </c>
      <c r="C47" s="97"/>
      <c r="D47" s="97"/>
      <c r="E47" s="97"/>
      <c r="F47" s="97"/>
    </row>
    <row r="48" spans="1:6" ht="96.75" customHeight="1">
      <c r="A48" s="57"/>
      <c r="B48" s="59" t="s">
        <v>238</v>
      </c>
      <c r="C48" s="20" t="s">
        <v>46</v>
      </c>
      <c r="D48" s="21" t="s">
        <v>353</v>
      </c>
      <c r="E48" s="17" t="s">
        <v>48</v>
      </c>
      <c r="F48" s="21" t="s">
        <v>47</v>
      </c>
    </row>
    <row r="49" spans="1:6" ht="374.25" customHeight="1">
      <c r="B49" s="60" t="s">
        <v>239</v>
      </c>
      <c r="C49" s="20" t="s">
        <v>49</v>
      </c>
      <c r="D49" s="21" t="s">
        <v>352</v>
      </c>
      <c r="E49" s="17"/>
      <c r="F49" s="21"/>
    </row>
    <row r="50" spans="1:6" ht="75" customHeight="1">
      <c r="B50" s="60" t="s">
        <v>240</v>
      </c>
      <c r="C50" s="20" t="s">
        <v>50</v>
      </c>
      <c r="D50" s="21" t="s">
        <v>351</v>
      </c>
      <c r="E50" s="17" t="s">
        <v>51</v>
      </c>
      <c r="F50" s="21"/>
    </row>
    <row r="51" spans="1:6" ht="136.5" customHeight="1">
      <c r="B51" s="60" t="s">
        <v>241</v>
      </c>
      <c r="C51" s="60" t="s">
        <v>242</v>
      </c>
      <c r="D51" s="21" t="s">
        <v>351</v>
      </c>
      <c r="E51" s="17" t="s">
        <v>52</v>
      </c>
      <c r="F51" s="21"/>
    </row>
    <row r="52" spans="1:6">
      <c r="B52" s="11" t="s">
        <v>53</v>
      </c>
      <c r="C52" s="26"/>
      <c r="D52" s="29">
        <f>SUM(D48:D51)</f>
        <v>0</v>
      </c>
      <c r="E52" s="28"/>
      <c r="F52" s="29"/>
    </row>
    <row r="53" spans="1:6" ht="33.75" customHeight="1">
      <c r="A53" s="14"/>
      <c r="B53" s="97" t="s">
        <v>54</v>
      </c>
      <c r="C53" s="97"/>
      <c r="D53" s="97"/>
      <c r="E53" s="97"/>
      <c r="F53" s="97"/>
    </row>
    <row r="54" spans="1:6" ht="76.5" customHeight="1">
      <c r="A54" s="57"/>
      <c r="B54" s="30" t="s">
        <v>243</v>
      </c>
      <c r="C54" s="30"/>
      <c r="D54" s="31" t="s">
        <v>349</v>
      </c>
      <c r="E54" s="32"/>
      <c r="F54" s="33"/>
    </row>
    <row r="55" spans="1:6" ht="127.5">
      <c r="B55" s="30" t="s">
        <v>244</v>
      </c>
      <c r="C55" s="30" t="s">
        <v>55</v>
      </c>
      <c r="D55" s="21">
        <v>161351</v>
      </c>
      <c r="E55" s="32"/>
      <c r="F55" s="33"/>
    </row>
    <row r="56" spans="1:6" ht="60" customHeight="1">
      <c r="B56" s="30" t="s">
        <v>245</v>
      </c>
      <c r="C56" s="17"/>
      <c r="D56" s="33"/>
      <c r="E56" s="32"/>
      <c r="F56" s="33"/>
    </row>
    <row r="57" spans="1:6" ht="87.75" customHeight="1">
      <c r="B57" s="108" t="s">
        <v>240</v>
      </c>
      <c r="C57" s="30" t="s">
        <v>56</v>
      </c>
      <c r="D57" s="33"/>
      <c r="E57" s="17" t="s">
        <v>57</v>
      </c>
      <c r="F57" s="33"/>
    </row>
    <row r="58" spans="1:6" ht="73.5" customHeight="1">
      <c r="B58" s="108"/>
      <c r="C58" s="30" t="s">
        <v>58</v>
      </c>
      <c r="D58" s="33"/>
      <c r="E58" s="17" t="s">
        <v>59</v>
      </c>
      <c r="F58" s="33"/>
    </row>
    <row r="59" spans="1:6" ht="89.25" customHeight="1">
      <c r="B59" s="30" t="s">
        <v>246</v>
      </c>
      <c r="C59" s="30" t="s">
        <v>60</v>
      </c>
      <c r="D59" s="33"/>
      <c r="E59" s="34" t="s">
        <v>52</v>
      </c>
      <c r="F59" s="33"/>
    </row>
    <row r="60" spans="1:6" ht="229.5">
      <c r="B60" s="66" t="s">
        <v>247</v>
      </c>
      <c r="C60" s="30" t="s">
        <v>61</v>
      </c>
      <c r="D60" s="91" t="s">
        <v>62</v>
      </c>
      <c r="E60" s="35" t="s">
        <v>209</v>
      </c>
      <c r="F60" s="91" t="s">
        <v>62</v>
      </c>
    </row>
    <row r="61" spans="1:6" ht="114.75">
      <c r="B61" s="30" t="s">
        <v>248</v>
      </c>
      <c r="C61" s="17"/>
      <c r="D61" s="87">
        <v>2719764</v>
      </c>
      <c r="E61" s="32"/>
      <c r="F61" s="33"/>
    </row>
    <row r="62" spans="1:6" ht="127.5">
      <c r="B62" s="30" t="s">
        <v>249</v>
      </c>
      <c r="C62" s="17"/>
      <c r="D62" s="33"/>
      <c r="E62" s="32"/>
      <c r="F62" s="33"/>
    </row>
    <row r="63" spans="1:6">
      <c r="B63" s="28" t="s">
        <v>63</v>
      </c>
      <c r="C63" s="36"/>
      <c r="D63" s="29">
        <f>SUM(D54:D62)</f>
        <v>2881115</v>
      </c>
      <c r="E63" s="36"/>
      <c r="F63" s="29">
        <f>SUM(F54:F62)</f>
        <v>0</v>
      </c>
    </row>
    <row r="64" spans="1:6" ht="33.75" customHeight="1">
      <c r="A64" s="14"/>
      <c r="B64" s="97" t="s">
        <v>64</v>
      </c>
      <c r="C64" s="97"/>
      <c r="D64" s="97"/>
      <c r="E64" s="97"/>
      <c r="F64" s="97"/>
    </row>
    <row r="65" spans="1:6" ht="73.5" customHeight="1">
      <c r="A65" s="57"/>
      <c r="B65" s="30" t="s">
        <v>250</v>
      </c>
      <c r="C65" s="30" t="s">
        <v>65</v>
      </c>
      <c r="D65" s="21"/>
      <c r="E65" s="17"/>
      <c r="F65" s="21"/>
    </row>
    <row r="66" spans="1:6" ht="87.75" customHeight="1">
      <c r="B66" s="30" t="s">
        <v>251</v>
      </c>
      <c r="C66" s="30" t="s">
        <v>66</v>
      </c>
      <c r="D66" s="21"/>
      <c r="E66" s="17"/>
      <c r="F66" s="21"/>
    </row>
    <row r="67" spans="1:6" ht="60.75" customHeight="1">
      <c r="B67" s="30" t="s">
        <v>252</v>
      </c>
      <c r="C67" s="76" t="s">
        <v>67</v>
      </c>
      <c r="D67" s="21"/>
      <c r="E67" s="17"/>
      <c r="F67" s="21"/>
    </row>
    <row r="68" spans="1:6" ht="153">
      <c r="B68" s="30" t="s">
        <v>253</v>
      </c>
      <c r="C68" s="78"/>
      <c r="D68" s="21">
        <v>1513</v>
      </c>
      <c r="E68" s="17" t="s">
        <v>68</v>
      </c>
      <c r="F68" s="21">
        <v>1513</v>
      </c>
    </row>
    <row r="69" spans="1:6" ht="147.75" customHeight="1">
      <c r="B69" s="30" t="s">
        <v>254</v>
      </c>
      <c r="C69" s="77"/>
      <c r="D69" s="21">
        <v>8000</v>
      </c>
      <c r="E69" s="37" t="s">
        <v>218</v>
      </c>
      <c r="F69" s="21">
        <v>8000</v>
      </c>
    </row>
    <row r="70" spans="1:6" ht="167.25" customHeight="1">
      <c r="B70" s="30" t="s">
        <v>255</v>
      </c>
      <c r="C70" s="30" t="s">
        <v>69</v>
      </c>
      <c r="D70" s="21"/>
      <c r="E70" s="17" t="s">
        <v>70</v>
      </c>
      <c r="F70" s="21"/>
    </row>
    <row r="71" spans="1:6" ht="191.25">
      <c r="B71" s="30" t="s">
        <v>256</v>
      </c>
      <c r="C71" s="38" t="s">
        <v>71</v>
      </c>
      <c r="D71" s="21">
        <f>3000+2800+3000</f>
        <v>8800</v>
      </c>
      <c r="E71" s="17"/>
      <c r="F71" s="21"/>
    </row>
    <row r="72" spans="1:6">
      <c r="B72" s="92" t="s">
        <v>72</v>
      </c>
      <c r="C72" s="26"/>
      <c r="D72" s="27">
        <f>SUM(D65:D71)</f>
        <v>18313</v>
      </c>
      <c r="E72" s="26"/>
      <c r="F72" s="27">
        <f>SUM(F65:F71)</f>
        <v>9513</v>
      </c>
    </row>
    <row r="73" spans="1:6" ht="33.75" customHeight="1">
      <c r="A73" s="14"/>
      <c r="B73" s="97" t="s">
        <v>73</v>
      </c>
      <c r="C73" s="97"/>
      <c r="D73" s="97"/>
      <c r="E73" s="97"/>
      <c r="F73" s="97"/>
    </row>
    <row r="74" spans="1:6" ht="216.75">
      <c r="A74" s="57"/>
      <c r="B74" s="17"/>
      <c r="C74" s="17" t="s">
        <v>224</v>
      </c>
      <c r="D74" s="21"/>
      <c r="E74" s="17" t="s">
        <v>74</v>
      </c>
      <c r="F74" s="21"/>
    </row>
    <row r="75" spans="1:6" ht="47.25" customHeight="1">
      <c r="A75" s="14"/>
      <c r="B75" s="97" t="s">
        <v>75</v>
      </c>
      <c r="C75" s="97"/>
      <c r="D75" s="97"/>
      <c r="E75" s="97"/>
      <c r="F75" s="97"/>
    </row>
    <row r="76" spans="1:6" ht="331.5" customHeight="1">
      <c r="A76" s="57"/>
      <c r="B76" s="20" t="s">
        <v>76</v>
      </c>
      <c r="C76" s="17" t="s">
        <v>227</v>
      </c>
      <c r="D76" s="21"/>
      <c r="E76" s="17"/>
      <c r="F76" s="21"/>
    </row>
    <row r="77" spans="1:6" ht="39.75" customHeight="1">
      <c r="A77" s="14"/>
      <c r="B77" s="97" t="s">
        <v>77</v>
      </c>
      <c r="C77" s="97"/>
      <c r="D77" s="97"/>
      <c r="E77" s="97"/>
      <c r="F77" s="97"/>
    </row>
    <row r="78" spans="1:6" ht="23.25" customHeight="1">
      <c r="A78" s="57"/>
      <c r="B78" s="20" t="s">
        <v>40</v>
      </c>
      <c r="C78" s="17"/>
      <c r="D78" s="21"/>
      <c r="E78" s="17"/>
      <c r="F78" s="21"/>
    </row>
    <row r="79" spans="1:6" ht="36.75" customHeight="1">
      <c r="A79" s="14"/>
      <c r="B79" s="97" t="s">
        <v>78</v>
      </c>
      <c r="C79" s="97"/>
      <c r="D79" s="97"/>
      <c r="E79" s="97"/>
      <c r="F79" s="97"/>
    </row>
    <row r="80" spans="1:6" ht="76.5">
      <c r="A80" s="57"/>
      <c r="B80" s="2" t="s">
        <v>257</v>
      </c>
      <c r="C80" s="8" t="s">
        <v>260</v>
      </c>
      <c r="D80" s="4"/>
      <c r="E80" s="3"/>
      <c r="F80" s="4"/>
    </row>
    <row r="81" spans="1:6" ht="138" customHeight="1">
      <c r="B81" s="2" t="s">
        <v>258</v>
      </c>
      <c r="C81" s="6" t="s">
        <v>261</v>
      </c>
      <c r="D81" s="87">
        <v>32147</v>
      </c>
      <c r="E81" s="6"/>
      <c r="F81" s="4"/>
    </row>
    <row r="82" spans="1:6" ht="127.5">
      <c r="B82" s="2" t="s">
        <v>259</v>
      </c>
      <c r="C82" s="40" t="s">
        <v>233</v>
      </c>
      <c r="D82" s="1">
        <v>2700</v>
      </c>
      <c r="E82" s="6" t="s">
        <v>219</v>
      </c>
      <c r="F82" s="1">
        <v>2700</v>
      </c>
    </row>
    <row r="83" spans="1:6">
      <c r="B83" s="11" t="s">
        <v>79</v>
      </c>
      <c r="C83" s="41"/>
      <c r="D83" s="42">
        <f>SUM(D80:D82)</f>
        <v>34847</v>
      </c>
      <c r="E83" s="11"/>
      <c r="F83" s="42">
        <f>SUM(F80:F82)</f>
        <v>2700</v>
      </c>
    </row>
    <row r="84" spans="1:6" ht="35.25" customHeight="1">
      <c r="A84" s="14"/>
      <c r="B84" s="97" t="s">
        <v>80</v>
      </c>
      <c r="C84" s="97"/>
      <c r="D84" s="97"/>
      <c r="E84" s="97"/>
      <c r="F84" s="97"/>
    </row>
    <row r="85" spans="1:6" ht="58.5" customHeight="1">
      <c r="A85" s="57"/>
      <c r="B85" s="2" t="s">
        <v>262</v>
      </c>
      <c r="C85" s="99" t="s">
        <v>81</v>
      </c>
      <c r="D85" s="101"/>
      <c r="E85" s="98" t="s">
        <v>82</v>
      </c>
      <c r="F85" s="102"/>
    </row>
    <row r="86" spans="1:6" ht="58.5" customHeight="1">
      <c r="B86" s="2" t="s">
        <v>263</v>
      </c>
      <c r="C86" s="112"/>
      <c r="D86" s="101"/>
      <c r="E86" s="98"/>
      <c r="F86" s="102"/>
    </row>
    <row r="87" spans="1:6" ht="63.75">
      <c r="B87" s="2" t="s">
        <v>264</v>
      </c>
      <c r="C87" s="100"/>
      <c r="D87" s="101"/>
      <c r="E87" s="98"/>
      <c r="F87" s="102"/>
    </row>
    <row r="88" spans="1:6" ht="33" customHeight="1">
      <c r="A88" s="14"/>
      <c r="B88" s="97" t="s">
        <v>83</v>
      </c>
      <c r="C88" s="97"/>
      <c r="D88" s="97"/>
      <c r="E88" s="97"/>
      <c r="F88" s="97"/>
    </row>
    <row r="89" spans="1:6" ht="108.75" customHeight="1">
      <c r="B89" s="2" t="s">
        <v>84</v>
      </c>
      <c r="C89" s="40" t="s">
        <v>85</v>
      </c>
      <c r="D89" s="1"/>
      <c r="E89" s="6"/>
      <c r="F89" s="1"/>
    </row>
    <row r="90" spans="1:6" ht="55.5" customHeight="1">
      <c r="A90" s="14"/>
      <c r="B90" s="97" t="s">
        <v>86</v>
      </c>
      <c r="C90" s="97"/>
      <c r="D90" s="97"/>
      <c r="E90" s="97"/>
      <c r="F90" s="97"/>
    </row>
    <row r="91" spans="1:6" ht="20.25" customHeight="1">
      <c r="B91" s="2" t="s">
        <v>40</v>
      </c>
      <c r="C91" s="40"/>
      <c r="D91" s="1"/>
      <c r="E91" s="6"/>
      <c r="F91" s="1"/>
    </row>
    <row r="92" spans="1:6" ht="34.5" customHeight="1">
      <c r="A92" s="14"/>
      <c r="B92" s="97" t="s">
        <v>87</v>
      </c>
      <c r="C92" s="97"/>
      <c r="D92" s="97"/>
      <c r="E92" s="97"/>
      <c r="F92" s="97"/>
    </row>
    <row r="93" spans="1:6" ht="76.5">
      <c r="B93" s="2" t="s">
        <v>265</v>
      </c>
      <c r="C93" s="2" t="s">
        <v>260</v>
      </c>
      <c r="D93" s="4"/>
      <c r="E93" s="3"/>
      <c r="F93" s="4"/>
    </row>
    <row r="94" spans="1:6" ht="63.75">
      <c r="B94" s="2" t="s">
        <v>266</v>
      </c>
      <c r="C94" s="2"/>
      <c r="D94" s="1">
        <v>15000</v>
      </c>
      <c r="E94" s="3"/>
      <c r="F94" s="4"/>
    </row>
    <row r="95" spans="1:6" ht="191.25">
      <c r="B95" s="2" t="s">
        <v>267</v>
      </c>
      <c r="C95" s="2" t="s">
        <v>367</v>
      </c>
      <c r="D95" s="1">
        <v>900</v>
      </c>
      <c r="E95" s="6" t="s">
        <v>88</v>
      </c>
      <c r="F95" s="4"/>
    </row>
    <row r="96" spans="1:6" ht="18" customHeight="1">
      <c r="B96" s="11" t="s">
        <v>89</v>
      </c>
      <c r="C96" s="11"/>
      <c r="D96" s="42">
        <f>SUM(D93:D95)</f>
        <v>15900</v>
      </c>
      <c r="E96" s="11"/>
      <c r="F96" s="42">
        <f>SUM(F93:F95)</f>
        <v>0</v>
      </c>
    </row>
    <row r="97" spans="1:6" ht="34.5" customHeight="1">
      <c r="A97" s="14"/>
      <c r="B97" s="97" t="s">
        <v>90</v>
      </c>
      <c r="C97" s="97"/>
      <c r="D97" s="97"/>
      <c r="E97" s="97"/>
      <c r="F97" s="97"/>
    </row>
    <row r="98" spans="1:6" ht="55.5" customHeight="1">
      <c r="B98" s="2" t="s">
        <v>92</v>
      </c>
      <c r="C98" s="6" t="s">
        <v>91</v>
      </c>
      <c r="D98" s="4"/>
      <c r="E98" s="6" t="s">
        <v>93</v>
      </c>
      <c r="F98" s="4"/>
    </row>
    <row r="99" spans="1:6" ht="34.5" customHeight="1">
      <c r="A99" s="14"/>
      <c r="B99" s="97" t="s">
        <v>94</v>
      </c>
      <c r="C99" s="97"/>
      <c r="D99" s="97"/>
      <c r="E99" s="97"/>
      <c r="F99" s="97"/>
    </row>
    <row r="100" spans="1:6" ht="45" customHeight="1">
      <c r="B100" s="6" t="s">
        <v>268</v>
      </c>
      <c r="C100" s="99" t="s">
        <v>95</v>
      </c>
      <c r="D100" s="101"/>
      <c r="E100" s="99" t="s">
        <v>358</v>
      </c>
      <c r="F100" s="95"/>
    </row>
    <row r="101" spans="1:6" ht="45.75" customHeight="1">
      <c r="B101" s="58" t="s">
        <v>269</v>
      </c>
      <c r="C101" s="100"/>
      <c r="D101" s="101"/>
      <c r="E101" s="100"/>
      <c r="F101" s="96"/>
    </row>
    <row r="102" spans="1:6" ht="44.25" customHeight="1">
      <c r="B102" s="97" t="s">
        <v>96</v>
      </c>
      <c r="C102" s="97"/>
      <c r="D102" s="97"/>
      <c r="E102" s="97"/>
      <c r="F102" s="97"/>
    </row>
    <row r="103" spans="1:6" ht="19.5" customHeight="1">
      <c r="B103" s="2" t="s">
        <v>40</v>
      </c>
      <c r="C103" s="2"/>
      <c r="D103" s="1"/>
      <c r="E103" s="6"/>
      <c r="F103" s="4"/>
    </row>
    <row r="104" spans="1:6" ht="44.25" customHeight="1">
      <c r="B104" s="97" t="s">
        <v>97</v>
      </c>
      <c r="C104" s="97"/>
      <c r="D104" s="97"/>
      <c r="E104" s="97"/>
      <c r="F104" s="97"/>
    </row>
    <row r="105" spans="1:6" ht="63.75">
      <c r="B105" s="6" t="s">
        <v>98</v>
      </c>
      <c r="C105" s="6" t="s">
        <v>100</v>
      </c>
      <c r="D105" s="1"/>
      <c r="E105" s="6" t="s">
        <v>99</v>
      </c>
      <c r="F105" s="4"/>
    </row>
    <row r="106" spans="1:6" ht="42.75" customHeight="1">
      <c r="B106" s="97" t="s">
        <v>101</v>
      </c>
      <c r="C106" s="97"/>
      <c r="D106" s="97"/>
      <c r="E106" s="97"/>
      <c r="F106" s="97"/>
    </row>
    <row r="107" spans="1:6" ht="21" customHeight="1">
      <c r="B107" s="6" t="s">
        <v>40</v>
      </c>
      <c r="C107" s="6"/>
      <c r="D107" s="1"/>
      <c r="E107" s="6"/>
      <c r="F107" s="4"/>
    </row>
    <row r="108" spans="1:6" ht="42.75" customHeight="1">
      <c r="B108" s="97" t="s">
        <v>102</v>
      </c>
      <c r="C108" s="97"/>
      <c r="D108" s="97"/>
      <c r="E108" s="97"/>
      <c r="F108" s="97"/>
    </row>
    <row r="109" spans="1:6" ht="89.25">
      <c r="B109" s="56" t="s">
        <v>104</v>
      </c>
      <c r="C109" s="6" t="s">
        <v>103</v>
      </c>
      <c r="D109" s="1"/>
      <c r="E109" s="6"/>
      <c r="F109" s="4"/>
    </row>
    <row r="110" spans="1:6" ht="42.75" customHeight="1">
      <c r="B110" s="97" t="s">
        <v>105</v>
      </c>
      <c r="C110" s="97"/>
      <c r="D110" s="97"/>
      <c r="E110" s="97"/>
      <c r="F110" s="97"/>
    </row>
    <row r="111" spans="1:6" ht="47.25" customHeight="1">
      <c r="B111" s="2" t="s">
        <v>270</v>
      </c>
      <c r="C111" s="6"/>
      <c r="D111" s="1"/>
      <c r="E111" s="6"/>
      <c r="F111" s="4"/>
    </row>
    <row r="112" spans="1:6" ht="76.5">
      <c r="B112" s="2" t="s">
        <v>271</v>
      </c>
      <c r="C112" s="6" t="s">
        <v>106</v>
      </c>
      <c r="D112" s="1"/>
      <c r="E112" s="6" t="s">
        <v>359</v>
      </c>
      <c r="F112" s="15"/>
    </row>
    <row r="113" spans="2:6" ht="86.25" customHeight="1">
      <c r="B113" s="2" t="s">
        <v>272</v>
      </c>
      <c r="C113" s="6" t="s">
        <v>107</v>
      </c>
      <c r="D113" s="1"/>
      <c r="E113" s="6" t="s">
        <v>360</v>
      </c>
      <c r="F113" s="15"/>
    </row>
    <row r="114" spans="2:6" ht="100.5" customHeight="1">
      <c r="B114" s="2" t="s">
        <v>273</v>
      </c>
      <c r="C114" s="6" t="s">
        <v>108</v>
      </c>
      <c r="D114" s="1"/>
      <c r="E114" s="6" t="s">
        <v>360</v>
      </c>
      <c r="F114" s="15"/>
    </row>
    <row r="115" spans="2:6" ht="72" customHeight="1">
      <c r="B115" s="2" t="s">
        <v>274</v>
      </c>
      <c r="C115" s="6" t="s">
        <v>109</v>
      </c>
      <c r="D115" s="1"/>
      <c r="E115" s="6" t="s">
        <v>359</v>
      </c>
      <c r="F115" s="15"/>
    </row>
    <row r="116" spans="2:6" ht="101.25" customHeight="1">
      <c r="B116" s="53" t="s">
        <v>110</v>
      </c>
      <c r="C116" s="2" t="s">
        <v>118</v>
      </c>
      <c r="D116" s="47"/>
      <c r="E116" s="6"/>
      <c r="F116" s="44"/>
    </row>
    <row r="117" spans="2:6" ht="51" customHeight="1">
      <c r="B117" s="9"/>
      <c r="C117" s="2" t="s">
        <v>111</v>
      </c>
      <c r="D117" s="67"/>
      <c r="E117" s="6" t="s">
        <v>360</v>
      </c>
      <c r="F117" s="45"/>
    </row>
    <row r="118" spans="2:6" ht="57" customHeight="1">
      <c r="B118" s="9"/>
      <c r="C118" s="2" t="s">
        <v>112</v>
      </c>
      <c r="D118" s="67"/>
      <c r="E118" s="6"/>
      <c r="F118" s="45"/>
    </row>
    <row r="119" spans="2:6" ht="48.75" customHeight="1">
      <c r="B119" s="9"/>
      <c r="C119" s="2" t="s">
        <v>113</v>
      </c>
      <c r="D119" s="67"/>
      <c r="E119" s="6" t="s">
        <v>359</v>
      </c>
      <c r="F119" s="45"/>
    </row>
    <row r="120" spans="2:6" ht="38.25">
      <c r="B120" s="10"/>
      <c r="C120" s="2" t="s">
        <v>114</v>
      </c>
      <c r="D120" s="48"/>
      <c r="E120" s="6" t="s">
        <v>361</v>
      </c>
      <c r="F120" s="46"/>
    </row>
    <row r="121" spans="2:6" ht="76.5">
      <c r="B121" s="9"/>
      <c r="C121" s="2" t="s">
        <v>115</v>
      </c>
      <c r="D121" s="67"/>
      <c r="E121" s="6" t="s">
        <v>361</v>
      </c>
      <c r="F121" s="45"/>
    </row>
    <row r="122" spans="2:6" ht="89.25">
      <c r="B122" s="9"/>
      <c r="C122" s="2" t="s">
        <v>116</v>
      </c>
      <c r="D122" s="67"/>
      <c r="E122" s="6" t="s">
        <v>359</v>
      </c>
      <c r="F122" s="46"/>
    </row>
    <row r="123" spans="2:6" ht="89.25">
      <c r="B123" s="9"/>
      <c r="C123" s="2" t="s">
        <v>117</v>
      </c>
      <c r="D123" s="67"/>
      <c r="E123" s="6" t="s">
        <v>361</v>
      </c>
      <c r="F123" s="15"/>
    </row>
    <row r="124" spans="2:6" ht="101.25" customHeight="1">
      <c r="B124" s="10"/>
      <c r="C124" s="8" t="s">
        <v>119</v>
      </c>
      <c r="D124" s="48"/>
      <c r="E124" s="6" t="s">
        <v>361</v>
      </c>
      <c r="F124" s="15"/>
    </row>
    <row r="125" spans="2:6" ht="42.75" customHeight="1">
      <c r="B125" s="97" t="s">
        <v>120</v>
      </c>
      <c r="C125" s="97"/>
      <c r="D125" s="97"/>
      <c r="E125" s="97"/>
      <c r="F125" s="97"/>
    </row>
    <row r="126" spans="2:6" ht="20.25" customHeight="1">
      <c r="B126" s="2" t="s">
        <v>40</v>
      </c>
      <c r="C126" s="6"/>
      <c r="D126" s="1"/>
      <c r="E126" s="6"/>
      <c r="F126" s="4"/>
    </row>
    <row r="127" spans="2:6" ht="34.5" customHeight="1">
      <c r="B127" s="97" t="s">
        <v>121</v>
      </c>
      <c r="C127" s="97"/>
      <c r="D127" s="97"/>
      <c r="E127" s="97"/>
      <c r="F127" s="97"/>
    </row>
    <row r="128" spans="2:6" ht="89.25">
      <c r="B128" s="2" t="s">
        <v>276</v>
      </c>
      <c r="C128" s="2" t="s">
        <v>277</v>
      </c>
      <c r="D128" s="4"/>
      <c r="E128" s="6"/>
      <c r="F128" s="4"/>
    </row>
    <row r="129" spans="2:6" ht="140.25">
      <c r="B129" s="2" t="s">
        <v>279</v>
      </c>
      <c r="C129" s="2" t="s">
        <v>278</v>
      </c>
      <c r="D129" s="1">
        <f>17962+2198</f>
        <v>20160</v>
      </c>
      <c r="E129" s="3"/>
      <c r="F129" s="4"/>
    </row>
    <row r="130" spans="2:6" ht="102">
      <c r="B130" s="2" t="s">
        <v>280</v>
      </c>
      <c r="C130" s="2" t="s">
        <v>275</v>
      </c>
      <c r="D130" s="4"/>
      <c r="E130" s="3"/>
      <c r="F130" s="4"/>
    </row>
    <row r="131" spans="2:6" ht="114.75">
      <c r="B131" s="2" t="s">
        <v>281</v>
      </c>
      <c r="C131" s="2" t="s">
        <v>282</v>
      </c>
      <c r="D131" s="1">
        <v>250</v>
      </c>
      <c r="E131" s="8"/>
      <c r="F131" s="4"/>
    </row>
    <row r="132" spans="2:6" ht="63.75">
      <c r="B132" s="2" t="s">
        <v>283</v>
      </c>
      <c r="C132" s="79" t="s">
        <v>284</v>
      </c>
      <c r="D132" s="4"/>
      <c r="E132" s="40"/>
      <c r="F132" s="4"/>
    </row>
    <row r="133" spans="2:6" ht="47.25" customHeight="1">
      <c r="B133" s="2" t="s">
        <v>122</v>
      </c>
      <c r="C133" s="81"/>
      <c r="D133" s="1">
        <v>2198</v>
      </c>
      <c r="E133" s="62"/>
      <c r="F133" s="4"/>
    </row>
    <row r="134" spans="2:6" ht="132" customHeight="1">
      <c r="B134" s="2" t="s">
        <v>123</v>
      </c>
      <c r="C134" s="80"/>
      <c r="D134" s="1">
        <v>460</v>
      </c>
      <c r="E134" s="6" t="s">
        <v>362</v>
      </c>
      <c r="F134" s="1">
        <v>460</v>
      </c>
    </row>
    <row r="135" spans="2:6" ht="63.75">
      <c r="B135" s="2" t="s">
        <v>350</v>
      </c>
      <c r="C135" s="79"/>
      <c r="D135" s="4"/>
      <c r="E135" s="3"/>
      <c r="F135" s="4"/>
    </row>
    <row r="136" spans="2:6" ht="66.75" customHeight="1">
      <c r="B136" s="2" t="s">
        <v>124</v>
      </c>
      <c r="C136" s="81"/>
      <c r="D136" s="1">
        <v>20860</v>
      </c>
      <c r="E136" s="6" t="s">
        <v>220</v>
      </c>
      <c r="F136" s="1">
        <v>20860</v>
      </c>
    </row>
    <row r="137" spans="2:6" ht="66.75" customHeight="1">
      <c r="B137" s="2" t="s">
        <v>125</v>
      </c>
      <c r="C137" s="81"/>
      <c r="D137" s="1">
        <v>2198</v>
      </c>
      <c r="E137" s="6" t="s">
        <v>221</v>
      </c>
      <c r="F137" s="1">
        <v>2198</v>
      </c>
    </row>
    <row r="138" spans="2:6" ht="68.25" customHeight="1">
      <c r="B138" s="2" t="s">
        <v>126</v>
      </c>
      <c r="C138" s="80"/>
      <c r="D138" s="1">
        <v>8466</v>
      </c>
      <c r="E138" s="6" t="s">
        <v>222</v>
      </c>
      <c r="F138" s="1">
        <v>8466</v>
      </c>
    </row>
    <row r="139" spans="2:6">
      <c r="B139" s="11" t="s">
        <v>127</v>
      </c>
      <c r="C139" s="11"/>
      <c r="D139" s="42">
        <f>SUM(D128:D138)</f>
        <v>54592</v>
      </c>
      <c r="E139" s="11"/>
      <c r="F139" s="42">
        <f>SUM(F128:F138)</f>
        <v>31984</v>
      </c>
    </row>
    <row r="140" spans="2:6" ht="42.75" customHeight="1">
      <c r="B140" s="97" t="s">
        <v>128</v>
      </c>
      <c r="C140" s="97"/>
      <c r="D140" s="97"/>
      <c r="E140" s="97"/>
      <c r="F140" s="97"/>
    </row>
    <row r="141" spans="2:6" ht="19.5" customHeight="1">
      <c r="B141" s="2" t="s">
        <v>40</v>
      </c>
      <c r="C141" s="2"/>
      <c r="D141" s="4"/>
      <c r="E141" s="6"/>
      <c r="F141" s="4"/>
    </row>
    <row r="142" spans="2:6" ht="36.75" customHeight="1">
      <c r="B142" s="97" t="s">
        <v>364</v>
      </c>
      <c r="C142" s="97"/>
      <c r="D142" s="97"/>
      <c r="E142" s="97"/>
      <c r="F142" s="97"/>
    </row>
    <row r="143" spans="2:6" ht="96" customHeight="1">
      <c r="B143" s="8" t="s">
        <v>285</v>
      </c>
      <c r="C143" s="8" t="s">
        <v>288</v>
      </c>
      <c r="D143" s="1"/>
      <c r="E143" s="6" t="s">
        <v>194</v>
      </c>
      <c r="F143" s="1"/>
    </row>
    <row r="144" spans="2:6" ht="76.5">
      <c r="B144" s="8" t="s">
        <v>286</v>
      </c>
      <c r="C144" s="8" t="s">
        <v>289</v>
      </c>
      <c r="D144" s="1"/>
      <c r="E144" s="6"/>
      <c r="F144" s="1"/>
    </row>
    <row r="145" spans="2:6" ht="89.25">
      <c r="B145" s="8" t="s">
        <v>287</v>
      </c>
      <c r="C145" s="63" t="s">
        <v>290</v>
      </c>
      <c r="D145" s="1"/>
      <c r="E145" s="6"/>
      <c r="F145" s="1"/>
    </row>
    <row r="146" spans="2:6" ht="69.75" customHeight="1">
      <c r="B146" s="8" t="s">
        <v>344</v>
      </c>
      <c r="C146" s="8" t="s">
        <v>291</v>
      </c>
      <c r="D146" s="1"/>
      <c r="E146" s="6"/>
      <c r="F146" s="1"/>
    </row>
    <row r="147" spans="2:6" ht="127.5">
      <c r="B147" s="8" t="s">
        <v>292</v>
      </c>
      <c r="C147" s="2"/>
      <c r="D147" s="1"/>
      <c r="E147" s="6"/>
      <c r="F147" s="1"/>
    </row>
    <row r="148" spans="2:6" ht="76.5">
      <c r="B148" s="8" t="s">
        <v>293</v>
      </c>
      <c r="C148" s="2"/>
      <c r="D148" s="1"/>
      <c r="E148" s="6"/>
      <c r="F148" s="1"/>
    </row>
    <row r="149" spans="2:6" ht="89.25">
      <c r="B149" s="2" t="s">
        <v>294</v>
      </c>
      <c r="C149" s="2"/>
      <c r="D149" s="1"/>
      <c r="E149" s="6"/>
      <c r="F149" s="1"/>
    </row>
    <row r="150" spans="2:6" ht="140.25">
      <c r="B150" s="7" t="s">
        <v>295</v>
      </c>
      <c r="C150" s="7" t="s">
        <v>296</v>
      </c>
      <c r="D150" s="47">
        <f>110000+200000</f>
        <v>310000</v>
      </c>
      <c r="E150" s="43"/>
      <c r="F150" s="47"/>
    </row>
    <row r="151" spans="2:6" ht="56.25" customHeight="1">
      <c r="B151" s="5" t="s">
        <v>191</v>
      </c>
      <c r="C151" s="5"/>
      <c r="D151" s="48"/>
      <c r="E151" s="10"/>
      <c r="F151" s="48"/>
    </row>
    <row r="152" spans="2:6" ht="127.5">
      <c r="B152" s="7" t="s">
        <v>297</v>
      </c>
      <c r="C152" s="7" t="s">
        <v>298</v>
      </c>
      <c r="D152" s="47">
        <f>18000+18000+15000</f>
        <v>51000</v>
      </c>
      <c r="E152" s="43"/>
      <c r="F152" s="47"/>
    </row>
    <row r="153" spans="2:6" ht="57" customHeight="1">
      <c r="B153" s="5" t="s">
        <v>192</v>
      </c>
      <c r="C153" s="5"/>
      <c r="D153" s="48"/>
      <c r="E153" s="10"/>
      <c r="F153" s="48"/>
    </row>
    <row r="154" spans="2:6" ht="89.25">
      <c r="B154" s="2" t="s">
        <v>299</v>
      </c>
      <c r="C154" s="2" t="s">
        <v>300</v>
      </c>
      <c r="D154" s="1">
        <v>2900</v>
      </c>
      <c r="E154" s="6" t="s">
        <v>355</v>
      </c>
      <c r="F154" s="1">
        <v>2900</v>
      </c>
    </row>
    <row r="155" spans="2:6" ht="51">
      <c r="B155" s="7" t="s">
        <v>301</v>
      </c>
      <c r="C155" s="7"/>
      <c r="D155" s="47"/>
      <c r="E155" s="43"/>
      <c r="F155" s="47"/>
    </row>
    <row r="156" spans="2:6" ht="165.75" customHeight="1">
      <c r="B156" s="5" t="s">
        <v>129</v>
      </c>
      <c r="C156" s="5" t="s">
        <v>302</v>
      </c>
      <c r="D156" s="48">
        <v>31440</v>
      </c>
      <c r="E156" s="10"/>
      <c r="F156" s="48"/>
    </row>
    <row r="157" spans="2:6" ht="82.5" customHeight="1">
      <c r="B157" s="2" t="s">
        <v>303</v>
      </c>
      <c r="C157" s="2" t="s">
        <v>304</v>
      </c>
      <c r="D157" s="1">
        <v>687.8</v>
      </c>
      <c r="E157" s="6"/>
      <c r="F157" s="1"/>
    </row>
    <row r="158" spans="2:6" ht="63.75">
      <c r="B158" s="2" t="s">
        <v>306</v>
      </c>
      <c r="C158" s="2" t="s">
        <v>305</v>
      </c>
      <c r="D158" s="1"/>
      <c r="E158" s="6"/>
      <c r="F158" s="1"/>
    </row>
    <row r="159" spans="2:6" ht="70.5" customHeight="1">
      <c r="B159" s="2" t="s">
        <v>307</v>
      </c>
      <c r="C159" s="2" t="s">
        <v>308</v>
      </c>
      <c r="D159" s="1">
        <v>3533</v>
      </c>
      <c r="E159" s="6"/>
      <c r="F159" s="1"/>
    </row>
    <row r="160" spans="2:6">
      <c r="B160" s="7" t="s">
        <v>309</v>
      </c>
      <c r="C160" s="7" t="s">
        <v>309</v>
      </c>
      <c r="D160" s="47"/>
      <c r="E160" s="43"/>
      <c r="F160" s="47"/>
    </row>
    <row r="161" spans="2:6" ht="63.75">
      <c r="B161" s="5" t="s">
        <v>130</v>
      </c>
      <c r="C161" s="5" t="s">
        <v>131</v>
      </c>
      <c r="D161" s="48"/>
      <c r="E161" s="10" t="s">
        <v>356</v>
      </c>
      <c r="F161" s="48"/>
    </row>
    <row r="162" spans="2:6" ht="63.75">
      <c r="B162" s="2" t="s">
        <v>132</v>
      </c>
      <c r="C162" s="2" t="s">
        <v>133</v>
      </c>
      <c r="D162" s="1"/>
      <c r="E162" s="6" t="s">
        <v>356</v>
      </c>
      <c r="F162" s="1"/>
    </row>
    <row r="163" spans="2:6" ht="98.25" customHeight="1">
      <c r="B163" s="2" t="s">
        <v>134</v>
      </c>
      <c r="C163" s="2" t="s">
        <v>135</v>
      </c>
      <c r="D163" s="1"/>
      <c r="E163" s="6" t="s">
        <v>356</v>
      </c>
      <c r="F163" s="1"/>
    </row>
    <row r="164" spans="2:6" ht="114.75">
      <c r="B164" s="64" t="s">
        <v>136</v>
      </c>
      <c r="C164" s="64" t="s">
        <v>137</v>
      </c>
      <c r="D164" s="1"/>
      <c r="E164" s="6"/>
      <c r="F164" s="1"/>
    </row>
    <row r="165" spans="2:6" ht="94.5" customHeight="1">
      <c r="B165" s="56" t="s">
        <v>310</v>
      </c>
      <c r="C165" s="56" t="s">
        <v>138</v>
      </c>
      <c r="D165" s="1">
        <v>0.3</v>
      </c>
      <c r="E165" s="6" t="s">
        <v>139</v>
      </c>
      <c r="F165" s="1">
        <v>0.3</v>
      </c>
    </row>
    <row r="166" spans="2:6" ht="72.75" customHeight="1">
      <c r="B166" s="56" t="s">
        <v>311</v>
      </c>
      <c r="C166" s="56" t="s">
        <v>140</v>
      </c>
      <c r="D166" s="1">
        <f>162.2+59.4</f>
        <v>221.6</v>
      </c>
      <c r="E166" s="6" t="s">
        <v>141</v>
      </c>
      <c r="F166" s="1">
        <v>221.6</v>
      </c>
    </row>
    <row r="167" spans="2:6" ht="89.25">
      <c r="B167" s="56" t="s">
        <v>312</v>
      </c>
      <c r="C167" s="56" t="s">
        <v>142</v>
      </c>
      <c r="D167" s="1"/>
      <c r="E167" s="40" t="s">
        <v>363</v>
      </c>
      <c r="F167" s="1"/>
    </row>
    <row r="168" spans="2:6" ht="96.75" customHeight="1">
      <c r="B168" s="56" t="s">
        <v>313</v>
      </c>
      <c r="C168" s="56" t="s">
        <v>143</v>
      </c>
      <c r="D168" s="1">
        <f>3153+3314+3000</f>
        <v>9467</v>
      </c>
      <c r="E168" s="6"/>
      <c r="F168" s="1"/>
    </row>
    <row r="169" spans="2:6" ht="121.5" customHeight="1">
      <c r="B169" s="56" t="s">
        <v>314</v>
      </c>
      <c r="C169" s="65" t="s">
        <v>144</v>
      </c>
      <c r="D169" s="1">
        <v>120000</v>
      </c>
      <c r="E169" s="6" t="s">
        <v>145</v>
      </c>
      <c r="F169" s="49">
        <v>120000</v>
      </c>
    </row>
    <row r="170" spans="2:6" ht="127.5">
      <c r="B170" s="56" t="s">
        <v>315</v>
      </c>
      <c r="C170" s="56" t="s">
        <v>146</v>
      </c>
      <c r="D170" s="1">
        <f>66298.5</f>
        <v>66298.5</v>
      </c>
      <c r="E170" s="6"/>
      <c r="F170" s="1"/>
    </row>
    <row r="171" spans="2:6" ht="12.75" customHeight="1">
      <c r="B171" s="50" t="s">
        <v>316</v>
      </c>
      <c r="C171" s="113" t="s">
        <v>147</v>
      </c>
      <c r="D171" s="73"/>
      <c r="E171" s="43"/>
      <c r="F171" s="47"/>
    </row>
    <row r="172" spans="2:6" ht="63.75">
      <c r="B172" s="52" t="s">
        <v>148</v>
      </c>
      <c r="C172" s="114"/>
      <c r="D172" s="48">
        <f>22866.1+24032.3+25258</f>
        <v>72156.399999999994</v>
      </c>
      <c r="E172" s="10"/>
      <c r="F172" s="67"/>
    </row>
    <row r="173" spans="2:6" ht="72" customHeight="1">
      <c r="B173" s="56" t="s">
        <v>149</v>
      </c>
      <c r="C173" s="115"/>
      <c r="D173" s="1">
        <f>348832+240832+240832</f>
        <v>830496</v>
      </c>
      <c r="E173" s="6"/>
      <c r="F173" s="67"/>
    </row>
    <row r="174" spans="2:6" ht="66.75" customHeight="1">
      <c r="B174" s="56" t="s">
        <v>150</v>
      </c>
      <c r="C174" s="116"/>
      <c r="D174" s="1">
        <f>28451+29902+31427</f>
        <v>89780</v>
      </c>
      <c r="E174" s="6"/>
      <c r="F174" s="48"/>
    </row>
    <row r="175" spans="2:6" ht="79.5" customHeight="1">
      <c r="B175" s="56" t="s">
        <v>151</v>
      </c>
      <c r="C175" s="82"/>
      <c r="D175" s="1">
        <f>39439.1+41450.5+43564.5+2</f>
        <v>124456.1</v>
      </c>
      <c r="E175" s="6"/>
      <c r="F175" s="1"/>
    </row>
    <row r="176" spans="2:6" ht="65.25" customHeight="1">
      <c r="B176" s="56" t="s">
        <v>152</v>
      </c>
      <c r="C176" s="82"/>
      <c r="D176" s="1">
        <f>54003+56757.2+59651.8</f>
        <v>170412</v>
      </c>
      <c r="E176" s="6"/>
      <c r="F176" s="61"/>
    </row>
    <row r="177" spans="2:6" ht="114.75">
      <c r="B177" s="56" t="s">
        <v>153</v>
      </c>
      <c r="C177" s="51"/>
      <c r="D177" s="47">
        <f>37000+24700</f>
        <v>61700</v>
      </c>
      <c r="E177" s="43"/>
      <c r="F177" s="47"/>
    </row>
    <row r="178" spans="2:6" ht="46.5" customHeight="1">
      <c r="B178" s="56" t="s">
        <v>154</v>
      </c>
      <c r="C178" s="52"/>
      <c r="D178" s="48"/>
      <c r="E178" s="10"/>
      <c r="F178" s="48"/>
    </row>
    <row r="179" spans="2:6" ht="102">
      <c r="B179" s="56" t="s">
        <v>317</v>
      </c>
      <c r="C179" s="56" t="s">
        <v>155</v>
      </c>
      <c r="D179" s="1"/>
      <c r="E179" s="6"/>
      <c r="F179" s="1"/>
    </row>
    <row r="180" spans="2:6" ht="127.5">
      <c r="B180" s="56" t="s">
        <v>318</v>
      </c>
      <c r="C180" s="6" t="s">
        <v>156</v>
      </c>
      <c r="D180" s="1"/>
      <c r="E180" s="6"/>
      <c r="F180" s="1"/>
    </row>
    <row r="181" spans="2:6" ht="89.25">
      <c r="B181" s="56" t="s">
        <v>319</v>
      </c>
      <c r="C181" s="56" t="s">
        <v>157</v>
      </c>
      <c r="D181" s="1">
        <v>17661.8</v>
      </c>
      <c r="E181" s="6"/>
      <c r="F181" s="1"/>
    </row>
    <row r="182" spans="2:6" ht="94.5" customHeight="1">
      <c r="B182" s="50" t="s">
        <v>320</v>
      </c>
      <c r="C182" s="53" t="s">
        <v>158</v>
      </c>
      <c r="D182" s="47"/>
      <c r="E182" s="43"/>
      <c r="F182" s="47"/>
    </row>
    <row r="183" spans="2:6" ht="25.5">
      <c r="B183" s="55" t="s">
        <v>159</v>
      </c>
      <c r="C183" s="54"/>
      <c r="D183" s="67">
        <f>56001+74668+74668</f>
        <v>205337</v>
      </c>
      <c r="E183" s="68"/>
      <c r="F183" s="69"/>
    </row>
    <row r="184" spans="2:6" ht="38.25">
      <c r="B184" s="65" t="s">
        <v>160</v>
      </c>
      <c r="C184" s="83"/>
      <c r="D184" s="61">
        <f>76938.9+102585+102585</f>
        <v>282108.90000000002</v>
      </c>
      <c r="E184" s="68"/>
      <c r="F184" s="69"/>
    </row>
    <row r="185" spans="2:6" ht="38.25">
      <c r="B185" s="70" t="s">
        <v>161</v>
      </c>
      <c r="C185" s="70"/>
      <c r="D185" s="48">
        <f>13332+17762.7+17762.6</f>
        <v>48857.3</v>
      </c>
      <c r="E185" s="71"/>
      <c r="F185" s="72"/>
    </row>
    <row r="186" spans="2:6" ht="140.25">
      <c r="B186" s="50" t="s">
        <v>321</v>
      </c>
      <c r="C186" s="50" t="s">
        <v>162</v>
      </c>
      <c r="D186" s="47"/>
      <c r="E186" s="43"/>
      <c r="F186" s="47"/>
    </row>
    <row r="187" spans="2:6" ht="25.5">
      <c r="B187" s="52" t="s">
        <v>163</v>
      </c>
      <c r="C187" s="52" t="s">
        <v>345</v>
      </c>
      <c r="D187" s="48">
        <v>10125</v>
      </c>
      <c r="E187" s="9"/>
      <c r="F187" s="67"/>
    </row>
    <row r="188" spans="2:6">
      <c r="B188" s="52" t="s">
        <v>164</v>
      </c>
      <c r="C188" s="52" t="s">
        <v>165</v>
      </c>
      <c r="D188" s="48">
        <v>30.9</v>
      </c>
      <c r="E188" s="10"/>
      <c r="F188" s="48"/>
    </row>
    <row r="189" spans="2:6" ht="229.5">
      <c r="B189" s="56" t="s">
        <v>322</v>
      </c>
      <c r="C189" s="56" t="s">
        <v>166</v>
      </c>
      <c r="D189" s="1">
        <v>20000</v>
      </c>
      <c r="E189" s="6" t="s">
        <v>167</v>
      </c>
      <c r="F189" s="1">
        <v>20000</v>
      </c>
    </row>
    <row r="190" spans="2:6" ht="89.25">
      <c r="B190" s="56" t="s">
        <v>323</v>
      </c>
      <c r="C190" s="56" t="s">
        <v>193</v>
      </c>
      <c r="D190" s="1"/>
      <c r="E190" s="40" t="s">
        <v>168</v>
      </c>
      <c r="F190" s="1"/>
    </row>
    <row r="191" spans="2:6" ht="120" customHeight="1">
      <c r="B191" s="56" t="s">
        <v>324</v>
      </c>
      <c r="C191" s="56" t="s">
        <v>169</v>
      </c>
      <c r="D191" s="1">
        <f>855+495+150</f>
        <v>1500</v>
      </c>
      <c r="E191" s="6" t="s">
        <v>170</v>
      </c>
      <c r="F191" s="1">
        <f>855+495+150</f>
        <v>1500</v>
      </c>
    </row>
    <row r="192" spans="2:6" ht="95.25" customHeight="1">
      <c r="B192" s="56" t="s">
        <v>325</v>
      </c>
      <c r="C192" s="56" t="s">
        <v>171</v>
      </c>
      <c r="D192" s="1"/>
      <c r="E192" s="6" t="s">
        <v>172</v>
      </c>
      <c r="F192" s="1"/>
    </row>
    <row r="193" spans="2:6" ht="127.5">
      <c r="B193" s="56" t="s">
        <v>173</v>
      </c>
      <c r="C193" s="56"/>
      <c r="D193" s="1"/>
      <c r="E193" s="6" t="s">
        <v>174</v>
      </c>
      <c r="F193" s="1"/>
    </row>
    <row r="194" spans="2:6">
      <c r="B194" s="50" t="s">
        <v>326</v>
      </c>
      <c r="C194" s="50"/>
      <c r="D194" s="47"/>
      <c r="E194" s="43"/>
      <c r="F194" s="47"/>
    </row>
    <row r="195" spans="2:6" ht="25.5">
      <c r="B195" s="74" t="s">
        <v>175</v>
      </c>
      <c r="C195" s="51"/>
      <c r="D195" s="67"/>
      <c r="E195" s="9"/>
      <c r="F195" s="67"/>
    </row>
    <row r="196" spans="2:6" ht="89.25">
      <c r="B196" s="52" t="s">
        <v>176</v>
      </c>
      <c r="C196" s="52" t="s">
        <v>177</v>
      </c>
      <c r="D196" s="48"/>
      <c r="E196" s="10" t="s">
        <v>178</v>
      </c>
      <c r="F196" s="48"/>
    </row>
    <row r="197" spans="2:6" ht="25.5">
      <c r="B197" s="75" t="s">
        <v>179</v>
      </c>
      <c r="C197" s="50"/>
      <c r="D197" s="47"/>
      <c r="E197" s="43"/>
      <c r="F197" s="47"/>
    </row>
    <row r="198" spans="2:6" ht="51">
      <c r="B198" s="52" t="s">
        <v>180</v>
      </c>
      <c r="C198" s="52"/>
      <c r="D198" s="48"/>
      <c r="E198" s="10" t="s">
        <v>181</v>
      </c>
      <c r="F198" s="48"/>
    </row>
    <row r="199" spans="2:6" ht="51">
      <c r="B199" s="56" t="s">
        <v>182</v>
      </c>
      <c r="C199" s="56"/>
      <c r="D199" s="1"/>
      <c r="E199" s="6" t="s">
        <v>183</v>
      </c>
      <c r="F199" s="1"/>
    </row>
    <row r="200" spans="2:6" ht="89.25">
      <c r="B200" s="56" t="s">
        <v>225</v>
      </c>
      <c r="C200" s="56"/>
      <c r="D200" s="1"/>
      <c r="E200" s="6" t="s">
        <v>184</v>
      </c>
      <c r="F200" s="1"/>
    </row>
    <row r="201" spans="2:6" ht="114.75">
      <c r="B201" s="56" t="s">
        <v>327</v>
      </c>
      <c r="C201" s="56" t="s">
        <v>185</v>
      </c>
      <c r="D201" s="1"/>
      <c r="E201" s="6" t="s">
        <v>186</v>
      </c>
      <c r="F201" s="1"/>
    </row>
    <row r="202" spans="2:6" ht="56.25" customHeight="1">
      <c r="B202" s="56" t="s">
        <v>328</v>
      </c>
      <c r="C202" s="56" t="s">
        <v>187</v>
      </c>
      <c r="D202" s="1"/>
      <c r="E202" s="6"/>
      <c r="F202" s="1"/>
    </row>
    <row r="203" spans="2:6" ht="50.25" customHeight="1">
      <c r="B203" s="56" t="s">
        <v>329</v>
      </c>
      <c r="C203" s="56" t="s">
        <v>188</v>
      </c>
      <c r="D203" s="1"/>
      <c r="E203" s="6"/>
      <c r="F203" s="1"/>
    </row>
    <row r="204" spans="2:6" ht="63.75" customHeight="1">
      <c r="B204" s="56" t="s">
        <v>330</v>
      </c>
      <c r="C204" s="56" t="s">
        <v>189</v>
      </c>
      <c r="D204" s="1"/>
      <c r="E204" s="6"/>
      <c r="F204" s="1"/>
    </row>
    <row r="205" spans="2:6" ht="57.75" customHeight="1">
      <c r="B205" s="56" t="s">
        <v>331</v>
      </c>
      <c r="C205" s="56" t="s">
        <v>190</v>
      </c>
      <c r="D205" s="1"/>
      <c r="E205" s="6"/>
      <c r="F205" s="1"/>
    </row>
    <row r="206" spans="2:6">
      <c r="B206" s="11" t="s">
        <v>195</v>
      </c>
      <c r="C206" s="41"/>
      <c r="D206" s="42">
        <f>SUM(D143:D205)</f>
        <v>2530169.5999999996</v>
      </c>
      <c r="E206" s="41"/>
      <c r="F206" s="42">
        <f>SUM(F143:F205)</f>
        <v>144621.9</v>
      </c>
    </row>
    <row r="207" spans="2:6" ht="42.75" customHeight="1">
      <c r="B207" s="97" t="s">
        <v>196</v>
      </c>
      <c r="C207" s="97"/>
      <c r="D207" s="97"/>
      <c r="E207" s="97"/>
      <c r="F207" s="97"/>
    </row>
    <row r="208" spans="2:6" ht="19.5" customHeight="1">
      <c r="B208" s="2" t="s">
        <v>40</v>
      </c>
      <c r="C208" s="2"/>
      <c r="D208" s="4"/>
      <c r="E208" s="6"/>
      <c r="F208" s="4"/>
    </row>
    <row r="209" spans="2:6" ht="42.75" customHeight="1">
      <c r="B209" s="97" t="s">
        <v>197</v>
      </c>
      <c r="C209" s="97"/>
      <c r="D209" s="97"/>
      <c r="E209" s="97"/>
      <c r="F209" s="97"/>
    </row>
    <row r="210" spans="2:6" ht="84" customHeight="1">
      <c r="B210" s="40" t="s">
        <v>332</v>
      </c>
      <c r="C210" s="40" t="s">
        <v>337</v>
      </c>
      <c r="D210" s="1"/>
      <c r="E210" s="6"/>
      <c r="F210" s="1"/>
    </row>
    <row r="211" spans="2:6" ht="140.25">
      <c r="B211" s="40" t="s">
        <v>333</v>
      </c>
      <c r="C211" s="40" t="s">
        <v>338</v>
      </c>
      <c r="D211" s="1">
        <f>22717+1177</f>
        <v>23894</v>
      </c>
      <c r="E211" s="6"/>
      <c r="F211" s="1"/>
    </row>
    <row r="212" spans="2:6" ht="150" customHeight="1">
      <c r="B212" s="40" t="s">
        <v>334</v>
      </c>
      <c r="C212" s="40" t="s">
        <v>339</v>
      </c>
      <c r="D212" s="1"/>
      <c r="E212" s="6"/>
      <c r="F212" s="1"/>
    </row>
    <row r="213" spans="2:6" ht="69" customHeight="1">
      <c r="B213" s="40" t="s">
        <v>335</v>
      </c>
      <c r="C213" s="53" t="s">
        <v>340</v>
      </c>
      <c r="D213" s="1"/>
      <c r="E213" s="6"/>
      <c r="F213" s="1"/>
    </row>
    <row r="214" spans="2:6" ht="111" customHeight="1">
      <c r="B214" s="40" t="s">
        <v>198</v>
      </c>
      <c r="C214" s="10"/>
      <c r="D214" s="1">
        <v>1177</v>
      </c>
      <c r="E214" s="8" t="s">
        <v>199</v>
      </c>
      <c r="F214" s="1">
        <v>1177</v>
      </c>
    </row>
    <row r="215" spans="2:6" ht="112.5" customHeight="1">
      <c r="B215" s="40" t="s">
        <v>200</v>
      </c>
      <c r="C215" s="10"/>
      <c r="D215" s="1">
        <v>4800</v>
      </c>
      <c r="E215" s="6" t="s">
        <v>201</v>
      </c>
      <c r="F215" s="1">
        <v>4800</v>
      </c>
    </row>
    <row r="216" spans="2:6" ht="127.5">
      <c r="B216" s="40" t="s">
        <v>202</v>
      </c>
      <c r="C216" s="6"/>
      <c r="D216" s="1">
        <v>110</v>
      </c>
      <c r="E216" s="6" t="s">
        <v>223</v>
      </c>
      <c r="F216" s="1">
        <v>110</v>
      </c>
    </row>
    <row r="217" spans="2:6" ht="123" customHeight="1">
      <c r="B217" s="40" t="s">
        <v>203</v>
      </c>
      <c r="C217" s="6"/>
      <c r="D217" s="1">
        <v>4000</v>
      </c>
      <c r="E217" s="6" t="s">
        <v>226</v>
      </c>
      <c r="F217" s="1">
        <v>4000</v>
      </c>
    </row>
    <row r="218" spans="2:6" ht="125.25" customHeight="1">
      <c r="B218" s="40" t="s">
        <v>204</v>
      </c>
      <c r="C218" s="6"/>
      <c r="D218" s="1">
        <v>1357</v>
      </c>
      <c r="E218" s="6" t="s">
        <v>210</v>
      </c>
      <c r="F218" s="1">
        <v>1357</v>
      </c>
    </row>
    <row r="219" spans="2:6" ht="201" customHeight="1">
      <c r="B219" s="40" t="s">
        <v>336</v>
      </c>
      <c r="C219" s="6" t="s">
        <v>341</v>
      </c>
      <c r="D219" s="87">
        <f>15200+4000</f>
        <v>19200</v>
      </c>
      <c r="E219" s="6"/>
      <c r="F219" s="1"/>
    </row>
    <row r="220" spans="2:6" ht="174" customHeight="1">
      <c r="B220" s="40" t="s">
        <v>342</v>
      </c>
      <c r="C220" s="2" t="s">
        <v>343</v>
      </c>
      <c r="D220" s="1"/>
      <c r="E220" s="6" t="s">
        <v>205</v>
      </c>
      <c r="F220" s="1"/>
    </row>
    <row r="221" spans="2:6">
      <c r="B221" s="11" t="s">
        <v>206</v>
      </c>
      <c r="C221" s="42"/>
      <c r="D221" s="42">
        <f>SUM(D210:D220)</f>
        <v>54538</v>
      </c>
      <c r="E221" s="41"/>
      <c r="F221" s="42">
        <f>SUM(F210:F220)</f>
        <v>11444</v>
      </c>
    </row>
    <row r="222" spans="2:6" ht="42.75" customHeight="1">
      <c r="B222" s="97" t="s">
        <v>207</v>
      </c>
      <c r="C222" s="97"/>
      <c r="D222" s="97"/>
      <c r="E222" s="97"/>
      <c r="F222" s="97"/>
    </row>
    <row r="223" spans="2:6" ht="18.75" customHeight="1">
      <c r="B223" s="40" t="s">
        <v>40</v>
      </c>
      <c r="C223" s="40"/>
      <c r="D223" s="1"/>
      <c r="E223" s="6"/>
      <c r="F223" s="1"/>
    </row>
    <row r="224" spans="2:6">
      <c r="B224" s="11" t="s">
        <v>208</v>
      </c>
      <c r="C224" s="42"/>
      <c r="D224" s="42">
        <f>D221+D206+D139+D96+D83+D72+D63+D52+D46+D32+D23</f>
        <v>5650660.5999999996</v>
      </c>
      <c r="E224" s="41"/>
      <c r="F224" s="42">
        <f>F221+F206+F139+F96+F83+F72+F63+F52+F46+F32+F23</f>
        <v>261448.9</v>
      </c>
    </row>
    <row r="225" spans="2:6" ht="25.5" customHeight="1">
      <c r="B225" s="93" t="s">
        <v>347</v>
      </c>
      <c r="C225" s="93"/>
      <c r="D225" s="84"/>
      <c r="E225" s="85"/>
      <c r="F225" s="84"/>
    </row>
  </sheetData>
  <mergeCells count="57">
    <mergeCell ref="E5:E6"/>
    <mergeCell ref="B13:F13"/>
    <mergeCell ref="B5:D5"/>
    <mergeCell ref="F5:F6"/>
    <mergeCell ref="B9:F9"/>
    <mergeCell ref="C10:C12"/>
    <mergeCell ref="D10:D12"/>
    <mergeCell ref="F10:F12"/>
    <mergeCell ref="B84:F84"/>
    <mergeCell ref="A5:A6"/>
    <mergeCell ref="B7:F7"/>
    <mergeCell ref="B19:F19"/>
    <mergeCell ref="B57:B58"/>
    <mergeCell ref="B24:F24"/>
    <mergeCell ref="B26:F26"/>
    <mergeCell ref="B28:F28"/>
    <mergeCell ref="B33:F33"/>
    <mergeCell ref="B35:F35"/>
    <mergeCell ref="B37:F37"/>
    <mergeCell ref="B39:F39"/>
    <mergeCell ref="B41:F41"/>
    <mergeCell ref="B47:F47"/>
    <mergeCell ref="B53:F53"/>
    <mergeCell ref="B21:F21"/>
    <mergeCell ref="B64:F64"/>
    <mergeCell ref="B73:F73"/>
    <mergeCell ref="B75:F75"/>
    <mergeCell ref="B77:F77"/>
    <mergeCell ref="B79:F79"/>
    <mergeCell ref="B88:F88"/>
    <mergeCell ref="B207:F207"/>
    <mergeCell ref="B209:F209"/>
    <mergeCell ref="B222:F222"/>
    <mergeCell ref="B104:F104"/>
    <mergeCell ref="B106:F106"/>
    <mergeCell ref="B108:F108"/>
    <mergeCell ref="B110:F110"/>
    <mergeCell ref="B125:F125"/>
    <mergeCell ref="B127:F127"/>
    <mergeCell ref="B90:F90"/>
    <mergeCell ref="C171:C173"/>
    <mergeCell ref="B225:C225"/>
    <mergeCell ref="E1:F1"/>
    <mergeCell ref="F100:F101"/>
    <mergeCell ref="B140:F140"/>
    <mergeCell ref="B142:F142"/>
    <mergeCell ref="B92:F92"/>
    <mergeCell ref="B97:F97"/>
    <mergeCell ref="B99:F99"/>
    <mergeCell ref="B102:F102"/>
    <mergeCell ref="C100:C101"/>
    <mergeCell ref="E100:E101"/>
    <mergeCell ref="D100:D101"/>
    <mergeCell ref="D85:D87"/>
    <mergeCell ref="C85:C87"/>
    <mergeCell ref="E85:E87"/>
    <mergeCell ref="F85:F87"/>
  </mergeCells>
  <pageMargins left="0.31496062992125984" right="0.15748031496062992" top="0.35433070866141736" bottom="0.19685039370078741" header="0.31496062992125984" footer="0.11811023622047245"/>
  <pageSetup paperSize="9" scale="85" orientation="landscape" r:id="rId1"/>
  <headerFooter>
    <oddFooter>&amp;C&amp;"Times New Roman,обычный"&amp;P</oddFooter>
  </headerFooter>
  <rowBreaks count="7" manualBreakCount="7">
    <brk id="23" max="16383" man="1"/>
    <brk id="52" max="16383" man="1"/>
    <brk id="74" max="16383" man="1"/>
    <brk id="89" max="5" man="1"/>
    <brk id="98" max="16383" man="1"/>
    <brk id="201" max="16383" man="1"/>
    <brk id="211"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админ</cp:lastModifiedBy>
  <cp:lastPrinted>2014-02-03T05:45:32Z</cp:lastPrinted>
  <dcterms:created xsi:type="dcterms:W3CDTF">2014-01-31T05:04:51Z</dcterms:created>
  <dcterms:modified xsi:type="dcterms:W3CDTF">2014-02-03T05:45:36Z</dcterms:modified>
</cp:coreProperties>
</file>